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Ex1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p\EAEA\2018 NER Tracking Clean Energy Update - Dokumenter\00 2P figurer\"/>
    </mc:Choice>
  </mc:AlternateContent>
  <xr:revisionPtr revIDLastSave="492" documentId="8_{ADA9E3F9-3170-49A2-9A3D-1278B9D6DACE}" xr6:coauthVersionLast="45" xr6:coauthVersionMax="45" xr10:uidLastSave="{D8CC6E48-7C08-4F3C-B4F4-2375727AE801}"/>
  <bookViews>
    <workbookView xWindow="-120" yWindow="-120" windowWidth="29040" windowHeight="15840" activeTab="2" xr2:uid="{7ECDEA49-74ED-40A1-A9E5-FB78EB3FC149}"/>
  </bookViews>
  <sheets>
    <sheet name="Source overview" sheetId="8" r:id="rId1"/>
    <sheet name="FIG 08.1" sheetId="2" r:id="rId2"/>
    <sheet name="FIG 08.2" sheetId="3" r:id="rId3"/>
    <sheet name="FIG 08.3" sheetId="4" r:id="rId4"/>
  </sheets>
  <definedNames>
    <definedName name="_xlchart.v2.0" hidden="1">'FIG 08.3'!$C$14:$C$20</definedName>
    <definedName name="_xlchart.v2.1" hidden="1">'FIG 08.3'!$D$13</definedName>
    <definedName name="_xlchart.v2.2" hidden="1">'FIG 08.3'!$D$14:$D$20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44" i="2" l="1"/>
  <c r="N44" i="2" s="1"/>
  <c r="AB45" i="2"/>
  <c r="N45" i="2" s="1"/>
  <c r="AB46" i="2"/>
  <c r="N46" i="2" s="1"/>
  <c r="AB47" i="2"/>
  <c r="N47" i="2" s="1"/>
  <c r="AB48" i="2"/>
  <c r="N48" i="2" s="1"/>
  <c r="AB49" i="2"/>
  <c r="N49" i="2" s="1"/>
  <c r="AB43" i="2"/>
  <c r="N43" i="2" s="1"/>
  <c r="J235" i="2"/>
  <c r="K235" i="2"/>
  <c r="L235" i="2"/>
  <c r="M235" i="2"/>
  <c r="N235" i="2"/>
  <c r="O235" i="2"/>
  <c r="P235" i="2"/>
  <c r="Q235" i="2"/>
  <c r="R235" i="2"/>
  <c r="S235" i="2"/>
  <c r="T235" i="2"/>
  <c r="U235" i="2"/>
  <c r="V235" i="2"/>
  <c r="W235" i="2"/>
  <c r="X235" i="2"/>
  <c r="Y235" i="2"/>
  <c r="Z235" i="2"/>
  <c r="AA235" i="2"/>
  <c r="AB235" i="2"/>
  <c r="AC235" i="2"/>
  <c r="AD235" i="2"/>
  <c r="AE235" i="2"/>
  <c r="AF235" i="2"/>
  <c r="AG235" i="2"/>
  <c r="AH235" i="2"/>
  <c r="AI235" i="2"/>
  <c r="AJ235" i="2"/>
  <c r="AK235" i="2"/>
  <c r="AL235" i="2"/>
  <c r="AM235" i="2"/>
  <c r="AN235" i="2"/>
  <c r="AO235" i="2"/>
  <c r="AP235" i="2"/>
  <c r="AQ235" i="2"/>
  <c r="AR235" i="2"/>
  <c r="AS235" i="2"/>
  <c r="AT235" i="2"/>
  <c r="AU235" i="2"/>
  <c r="AV235" i="2"/>
  <c r="AW235" i="2"/>
  <c r="AX235" i="2"/>
  <c r="AY235" i="2"/>
  <c r="AZ235" i="2"/>
  <c r="BA235" i="2"/>
  <c r="BB235" i="2"/>
  <c r="BC235" i="2"/>
  <c r="BD235" i="2"/>
  <c r="BE235" i="2"/>
  <c r="BF235" i="2"/>
  <c r="BG235" i="2"/>
  <c r="BH235" i="2"/>
  <c r="BI235" i="2"/>
  <c r="BJ235" i="2"/>
  <c r="BK235" i="2"/>
  <c r="BL235" i="2"/>
  <c r="BM235" i="2"/>
  <c r="BN235" i="2"/>
  <c r="BO235" i="2"/>
  <c r="BP235" i="2"/>
  <c r="BQ235" i="2"/>
  <c r="BR235" i="2"/>
  <c r="BS235" i="2"/>
  <c r="BT235" i="2"/>
  <c r="BU235" i="2"/>
  <c r="BV235" i="2"/>
  <c r="BW235" i="2"/>
  <c r="BX235" i="2"/>
  <c r="BY235" i="2"/>
  <c r="BZ235" i="2"/>
  <c r="J236" i="2"/>
  <c r="K236" i="2"/>
  <c r="L236" i="2"/>
  <c r="M236" i="2"/>
  <c r="N236" i="2"/>
  <c r="O236" i="2"/>
  <c r="P236" i="2"/>
  <c r="Q236" i="2"/>
  <c r="R236" i="2"/>
  <c r="S236" i="2"/>
  <c r="T236" i="2"/>
  <c r="U236" i="2"/>
  <c r="V236" i="2"/>
  <c r="W236" i="2"/>
  <c r="X236" i="2"/>
  <c r="Y236" i="2"/>
  <c r="Z236" i="2"/>
  <c r="AA236" i="2"/>
  <c r="AB236" i="2"/>
  <c r="AC236" i="2"/>
  <c r="AD236" i="2"/>
  <c r="AE236" i="2"/>
  <c r="AF236" i="2"/>
  <c r="AG236" i="2"/>
  <c r="AH236" i="2"/>
  <c r="AI236" i="2"/>
  <c r="AJ236" i="2"/>
  <c r="AK236" i="2"/>
  <c r="AL236" i="2"/>
  <c r="AM236" i="2"/>
  <c r="AN236" i="2"/>
  <c r="AO236" i="2"/>
  <c r="AP236" i="2"/>
  <c r="AQ236" i="2"/>
  <c r="AR236" i="2"/>
  <c r="AS236" i="2"/>
  <c r="AT236" i="2"/>
  <c r="AU236" i="2"/>
  <c r="AV236" i="2"/>
  <c r="AW236" i="2"/>
  <c r="AX236" i="2"/>
  <c r="AY236" i="2"/>
  <c r="AZ236" i="2"/>
  <c r="BA236" i="2"/>
  <c r="BB236" i="2"/>
  <c r="BC236" i="2"/>
  <c r="BD236" i="2"/>
  <c r="BE236" i="2"/>
  <c r="BF236" i="2"/>
  <c r="BG236" i="2"/>
  <c r="BH236" i="2"/>
  <c r="BI236" i="2"/>
  <c r="BJ236" i="2"/>
  <c r="BK236" i="2"/>
  <c r="BL236" i="2"/>
  <c r="BM236" i="2"/>
  <c r="BN236" i="2"/>
  <c r="BO236" i="2"/>
  <c r="BP236" i="2"/>
  <c r="BQ236" i="2"/>
  <c r="BR236" i="2"/>
  <c r="BS236" i="2"/>
  <c r="BT236" i="2"/>
  <c r="BU236" i="2"/>
  <c r="BV236" i="2"/>
  <c r="BW236" i="2"/>
  <c r="BX236" i="2"/>
  <c r="BY236" i="2"/>
  <c r="BZ236" i="2"/>
  <c r="J237" i="2"/>
  <c r="K237" i="2"/>
  <c r="L237" i="2"/>
  <c r="M237" i="2"/>
  <c r="N237" i="2"/>
  <c r="O237" i="2"/>
  <c r="P237" i="2"/>
  <c r="Q237" i="2"/>
  <c r="R237" i="2"/>
  <c r="S237" i="2"/>
  <c r="T237" i="2"/>
  <c r="U237" i="2"/>
  <c r="V237" i="2"/>
  <c r="W237" i="2"/>
  <c r="X237" i="2"/>
  <c r="Y237" i="2"/>
  <c r="Z237" i="2"/>
  <c r="AA237" i="2"/>
  <c r="AB237" i="2"/>
  <c r="AC237" i="2"/>
  <c r="AD237" i="2"/>
  <c r="AE237" i="2"/>
  <c r="AF237" i="2"/>
  <c r="AG237" i="2"/>
  <c r="AH237" i="2"/>
  <c r="AI237" i="2"/>
  <c r="AJ237" i="2"/>
  <c r="AK237" i="2"/>
  <c r="AL237" i="2"/>
  <c r="AM237" i="2"/>
  <c r="AN237" i="2"/>
  <c r="AO237" i="2"/>
  <c r="AP237" i="2"/>
  <c r="AQ237" i="2"/>
  <c r="AR237" i="2"/>
  <c r="AS237" i="2"/>
  <c r="AT237" i="2"/>
  <c r="AU237" i="2"/>
  <c r="AV237" i="2"/>
  <c r="AW237" i="2"/>
  <c r="AX237" i="2"/>
  <c r="AY237" i="2"/>
  <c r="AZ237" i="2"/>
  <c r="BA237" i="2"/>
  <c r="BB237" i="2"/>
  <c r="BC237" i="2"/>
  <c r="BD237" i="2"/>
  <c r="BE237" i="2"/>
  <c r="BF237" i="2"/>
  <c r="BG237" i="2"/>
  <c r="BH237" i="2"/>
  <c r="BI237" i="2"/>
  <c r="BJ237" i="2"/>
  <c r="BK237" i="2"/>
  <c r="BL237" i="2"/>
  <c r="BM237" i="2"/>
  <c r="BN237" i="2"/>
  <c r="BO237" i="2"/>
  <c r="BP237" i="2"/>
  <c r="BQ237" i="2"/>
  <c r="BR237" i="2"/>
  <c r="BS237" i="2"/>
  <c r="BT237" i="2"/>
  <c r="BU237" i="2"/>
  <c r="BV237" i="2"/>
  <c r="BW237" i="2"/>
  <c r="BX237" i="2"/>
  <c r="BY237" i="2"/>
  <c r="BZ237" i="2"/>
  <c r="J238" i="2"/>
  <c r="K238" i="2"/>
  <c r="L238" i="2"/>
  <c r="M238" i="2"/>
  <c r="N238" i="2"/>
  <c r="O238" i="2"/>
  <c r="P238" i="2"/>
  <c r="Q238" i="2"/>
  <c r="R238" i="2"/>
  <c r="S238" i="2"/>
  <c r="T238" i="2"/>
  <c r="U238" i="2"/>
  <c r="V238" i="2"/>
  <c r="W238" i="2"/>
  <c r="X238" i="2"/>
  <c r="Y238" i="2"/>
  <c r="Z238" i="2"/>
  <c r="AA238" i="2"/>
  <c r="AB238" i="2"/>
  <c r="AC238" i="2"/>
  <c r="AD238" i="2"/>
  <c r="AE238" i="2"/>
  <c r="AF238" i="2"/>
  <c r="AG238" i="2"/>
  <c r="AH238" i="2"/>
  <c r="AI238" i="2"/>
  <c r="AJ238" i="2"/>
  <c r="AK238" i="2"/>
  <c r="AL238" i="2"/>
  <c r="AM238" i="2"/>
  <c r="AN238" i="2"/>
  <c r="AO238" i="2"/>
  <c r="AP238" i="2"/>
  <c r="AQ238" i="2"/>
  <c r="AR238" i="2"/>
  <c r="AS238" i="2"/>
  <c r="AT238" i="2"/>
  <c r="AU238" i="2"/>
  <c r="AV238" i="2"/>
  <c r="AW238" i="2"/>
  <c r="AX238" i="2"/>
  <c r="AY238" i="2"/>
  <c r="AZ238" i="2"/>
  <c r="BA238" i="2"/>
  <c r="BB238" i="2"/>
  <c r="BC238" i="2"/>
  <c r="BD238" i="2"/>
  <c r="BE238" i="2"/>
  <c r="BF238" i="2"/>
  <c r="BG238" i="2"/>
  <c r="BH238" i="2"/>
  <c r="BI238" i="2"/>
  <c r="BJ238" i="2"/>
  <c r="BK238" i="2"/>
  <c r="BL238" i="2"/>
  <c r="BM238" i="2"/>
  <c r="BN238" i="2"/>
  <c r="BO238" i="2"/>
  <c r="BP238" i="2"/>
  <c r="BQ238" i="2"/>
  <c r="BR238" i="2"/>
  <c r="BS238" i="2"/>
  <c r="BT238" i="2"/>
  <c r="BU238" i="2"/>
  <c r="BV238" i="2"/>
  <c r="BW238" i="2"/>
  <c r="BX238" i="2"/>
  <c r="BY238" i="2"/>
  <c r="BZ238" i="2"/>
  <c r="J239" i="2"/>
  <c r="K239" i="2"/>
  <c r="L239" i="2"/>
  <c r="M239" i="2"/>
  <c r="N239" i="2"/>
  <c r="O239" i="2"/>
  <c r="P239" i="2"/>
  <c r="Q239" i="2"/>
  <c r="R239" i="2"/>
  <c r="S239" i="2"/>
  <c r="T239" i="2"/>
  <c r="U239" i="2"/>
  <c r="V239" i="2"/>
  <c r="W239" i="2"/>
  <c r="X239" i="2"/>
  <c r="Y239" i="2"/>
  <c r="Z239" i="2"/>
  <c r="AA239" i="2"/>
  <c r="AB239" i="2"/>
  <c r="AC239" i="2"/>
  <c r="AD239" i="2"/>
  <c r="AE239" i="2"/>
  <c r="AF239" i="2"/>
  <c r="AG239" i="2"/>
  <c r="AH239" i="2"/>
  <c r="AI239" i="2"/>
  <c r="AJ239" i="2"/>
  <c r="AK239" i="2"/>
  <c r="AL239" i="2"/>
  <c r="AM239" i="2"/>
  <c r="AN239" i="2"/>
  <c r="AO239" i="2"/>
  <c r="AP239" i="2"/>
  <c r="AQ239" i="2"/>
  <c r="AR239" i="2"/>
  <c r="AS239" i="2"/>
  <c r="AT239" i="2"/>
  <c r="AU239" i="2"/>
  <c r="AV239" i="2"/>
  <c r="AW239" i="2"/>
  <c r="AX239" i="2"/>
  <c r="AY239" i="2"/>
  <c r="AZ239" i="2"/>
  <c r="BA239" i="2"/>
  <c r="BB239" i="2"/>
  <c r="BC239" i="2"/>
  <c r="BD239" i="2"/>
  <c r="BE239" i="2"/>
  <c r="BF239" i="2"/>
  <c r="BG239" i="2"/>
  <c r="BH239" i="2"/>
  <c r="BI239" i="2"/>
  <c r="BJ239" i="2"/>
  <c r="BK239" i="2"/>
  <c r="BL239" i="2"/>
  <c r="BM239" i="2"/>
  <c r="BN239" i="2"/>
  <c r="BO239" i="2"/>
  <c r="BP239" i="2"/>
  <c r="BQ239" i="2"/>
  <c r="BR239" i="2"/>
  <c r="BS239" i="2"/>
  <c r="BT239" i="2"/>
  <c r="BU239" i="2"/>
  <c r="BV239" i="2"/>
  <c r="BW239" i="2"/>
  <c r="BX239" i="2"/>
  <c r="BY239" i="2"/>
  <c r="BZ239" i="2"/>
  <c r="I236" i="2"/>
  <c r="I237" i="2"/>
  <c r="I238" i="2"/>
  <c r="I239" i="2"/>
  <c r="I235" i="2"/>
  <c r="J218" i="2"/>
  <c r="K218" i="2"/>
  <c r="L218" i="2"/>
  <c r="M218" i="2"/>
  <c r="N218" i="2"/>
  <c r="O218" i="2"/>
  <c r="P218" i="2"/>
  <c r="Q218" i="2"/>
  <c r="R218" i="2"/>
  <c r="S218" i="2"/>
  <c r="T218" i="2"/>
  <c r="U218" i="2"/>
  <c r="V218" i="2"/>
  <c r="W218" i="2"/>
  <c r="X218" i="2"/>
  <c r="Y218" i="2"/>
  <c r="Z218" i="2"/>
  <c r="AA218" i="2"/>
  <c r="AB218" i="2"/>
  <c r="AC218" i="2"/>
  <c r="AD218" i="2"/>
  <c r="AE218" i="2"/>
  <c r="AF218" i="2"/>
  <c r="AG218" i="2"/>
  <c r="AH218" i="2"/>
  <c r="AI218" i="2"/>
  <c r="AJ218" i="2"/>
  <c r="AK218" i="2"/>
  <c r="AL218" i="2"/>
  <c r="AM218" i="2"/>
  <c r="AN218" i="2"/>
  <c r="AO218" i="2"/>
  <c r="AP218" i="2"/>
  <c r="AQ218" i="2"/>
  <c r="AR218" i="2"/>
  <c r="AS218" i="2"/>
  <c r="AT218" i="2"/>
  <c r="AU218" i="2"/>
  <c r="AV218" i="2"/>
  <c r="AW218" i="2"/>
  <c r="AX218" i="2"/>
  <c r="AY218" i="2"/>
  <c r="AZ218" i="2"/>
  <c r="BA218" i="2"/>
  <c r="BB218" i="2"/>
  <c r="BC218" i="2"/>
  <c r="BD218" i="2"/>
  <c r="BE218" i="2"/>
  <c r="BF218" i="2"/>
  <c r="BG218" i="2"/>
  <c r="BH218" i="2"/>
  <c r="BI218" i="2"/>
  <c r="BJ218" i="2"/>
  <c r="BK218" i="2"/>
  <c r="BL218" i="2"/>
  <c r="BM218" i="2"/>
  <c r="BN218" i="2"/>
  <c r="BO218" i="2"/>
  <c r="BP218" i="2"/>
  <c r="BQ218" i="2"/>
  <c r="BR218" i="2"/>
  <c r="BS218" i="2"/>
  <c r="BT218" i="2"/>
  <c r="BU218" i="2"/>
  <c r="BV218" i="2"/>
  <c r="BW218" i="2"/>
  <c r="BX218" i="2"/>
  <c r="BY218" i="2"/>
  <c r="BZ218" i="2"/>
  <c r="J219" i="2"/>
  <c r="K219" i="2"/>
  <c r="L219" i="2"/>
  <c r="M219" i="2"/>
  <c r="N219" i="2"/>
  <c r="O219" i="2"/>
  <c r="P219" i="2"/>
  <c r="Q219" i="2"/>
  <c r="R219" i="2"/>
  <c r="S219" i="2"/>
  <c r="T219" i="2"/>
  <c r="U219" i="2"/>
  <c r="V219" i="2"/>
  <c r="W219" i="2"/>
  <c r="X219" i="2"/>
  <c r="Y219" i="2"/>
  <c r="Z219" i="2"/>
  <c r="AA219" i="2"/>
  <c r="AB219" i="2"/>
  <c r="AC219" i="2"/>
  <c r="AD219" i="2"/>
  <c r="AE219" i="2"/>
  <c r="AF219" i="2"/>
  <c r="AG219" i="2"/>
  <c r="AH219" i="2"/>
  <c r="AI219" i="2"/>
  <c r="AJ219" i="2"/>
  <c r="AK219" i="2"/>
  <c r="AL219" i="2"/>
  <c r="AM219" i="2"/>
  <c r="AN219" i="2"/>
  <c r="AO219" i="2"/>
  <c r="AP219" i="2"/>
  <c r="AQ219" i="2"/>
  <c r="AR219" i="2"/>
  <c r="AS219" i="2"/>
  <c r="AT219" i="2"/>
  <c r="AU219" i="2"/>
  <c r="AV219" i="2"/>
  <c r="AW219" i="2"/>
  <c r="AX219" i="2"/>
  <c r="AY219" i="2"/>
  <c r="AZ219" i="2"/>
  <c r="BA219" i="2"/>
  <c r="BB219" i="2"/>
  <c r="BC219" i="2"/>
  <c r="BD219" i="2"/>
  <c r="BE219" i="2"/>
  <c r="BF219" i="2"/>
  <c r="BG219" i="2"/>
  <c r="BH219" i="2"/>
  <c r="BI219" i="2"/>
  <c r="BJ219" i="2"/>
  <c r="BK219" i="2"/>
  <c r="BL219" i="2"/>
  <c r="BM219" i="2"/>
  <c r="BN219" i="2"/>
  <c r="BO219" i="2"/>
  <c r="BP219" i="2"/>
  <c r="BQ219" i="2"/>
  <c r="BR219" i="2"/>
  <c r="BS219" i="2"/>
  <c r="BT219" i="2"/>
  <c r="BU219" i="2"/>
  <c r="BV219" i="2"/>
  <c r="BW219" i="2"/>
  <c r="BX219" i="2"/>
  <c r="BY219" i="2"/>
  <c r="BZ219" i="2"/>
  <c r="J220" i="2"/>
  <c r="K220" i="2"/>
  <c r="L220" i="2"/>
  <c r="M220" i="2"/>
  <c r="N220" i="2"/>
  <c r="O220" i="2"/>
  <c r="P220" i="2"/>
  <c r="Q220" i="2"/>
  <c r="R220" i="2"/>
  <c r="S220" i="2"/>
  <c r="T220" i="2"/>
  <c r="U220" i="2"/>
  <c r="V220" i="2"/>
  <c r="W220" i="2"/>
  <c r="X220" i="2"/>
  <c r="Y220" i="2"/>
  <c r="Z220" i="2"/>
  <c r="AA220" i="2"/>
  <c r="AB220" i="2"/>
  <c r="AC220" i="2"/>
  <c r="AD220" i="2"/>
  <c r="AE220" i="2"/>
  <c r="AF220" i="2"/>
  <c r="AG220" i="2"/>
  <c r="AH220" i="2"/>
  <c r="AI220" i="2"/>
  <c r="AJ220" i="2"/>
  <c r="AK220" i="2"/>
  <c r="AL220" i="2"/>
  <c r="AM220" i="2"/>
  <c r="AN220" i="2"/>
  <c r="AO220" i="2"/>
  <c r="AP220" i="2"/>
  <c r="AQ220" i="2"/>
  <c r="AR220" i="2"/>
  <c r="AS220" i="2"/>
  <c r="AT220" i="2"/>
  <c r="AU220" i="2"/>
  <c r="AV220" i="2"/>
  <c r="AW220" i="2"/>
  <c r="AX220" i="2"/>
  <c r="AY220" i="2"/>
  <c r="AZ220" i="2"/>
  <c r="BA220" i="2"/>
  <c r="BB220" i="2"/>
  <c r="BC220" i="2"/>
  <c r="BD220" i="2"/>
  <c r="BE220" i="2"/>
  <c r="BF220" i="2"/>
  <c r="BG220" i="2"/>
  <c r="BH220" i="2"/>
  <c r="BI220" i="2"/>
  <c r="BJ220" i="2"/>
  <c r="BK220" i="2"/>
  <c r="BL220" i="2"/>
  <c r="BM220" i="2"/>
  <c r="BN220" i="2"/>
  <c r="BO220" i="2"/>
  <c r="BP220" i="2"/>
  <c r="BQ220" i="2"/>
  <c r="BR220" i="2"/>
  <c r="BS220" i="2"/>
  <c r="BT220" i="2"/>
  <c r="BU220" i="2"/>
  <c r="BV220" i="2"/>
  <c r="BW220" i="2"/>
  <c r="BX220" i="2"/>
  <c r="BY220" i="2"/>
  <c r="BZ220" i="2"/>
  <c r="J221" i="2"/>
  <c r="K221" i="2"/>
  <c r="L221" i="2"/>
  <c r="M221" i="2"/>
  <c r="N221" i="2"/>
  <c r="O221" i="2"/>
  <c r="P221" i="2"/>
  <c r="Q221" i="2"/>
  <c r="R221" i="2"/>
  <c r="S221" i="2"/>
  <c r="T221" i="2"/>
  <c r="U221" i="2"/>
  <c r="V221" i="2"/>
  <c r="W221" i="2"/>
  <c r="X221" i="2"/>
  <c r="Y221" i="2"/>
  <c r="Z221" i="2"/>
  <c r="AA221" i="2"/>
  <c r="AB221" i="2"/>
  <c r="AC221" i="2"/>
  <c r="AD221" i="2"/>
  <c r="AE221" i="2"/>
  <c r="AF221" i="2"/>
  <c r="AG221" i="2"/>
  <c r="AH221" i="2"/>
  <c r="AI221" i="2"/>
  <c r="AJ221" i="2"/>
  <c r="AK221" i="2"/>
  <c r="AL221" i="2"/>
  <c r="AM221" i="2"/>
  <c r="AN221" i="2"/>
  <c r="AO221" i="2"/>
  <c r="AP221" i="2"/>
  <c r="AQ221" i="2"/>
  <c r="AR221" i="2"/>
  <c r="AS221" i="2"/>
  <c r="AT221" i="2"/>
  <c r="AU221" i="2"/>
  <c r="AV221" i="2"/>
  <c r="AW221" i="2"/>
  <c r="AX221" i="2"/>
  <c r="AY221" i="2"/>
  <c r="AZ221" i="2"/>
  <c r="BA221" i="2"/>
  <c r="BB221" i="2"/>
  <c r="BC221" i="2"/>
  <c r="BD221" i="2"/>
  <c r="BE221" i="2"/>
  <c r="BF221" i="2"/>
  <c r="BG221" i="2"/>
  <c r="BH221" i="2"/>
  <c r="BI221" i="2"/>
  <c r="BJ221" i="2"/>
  <c r="BK221" i="2"/>
  <c r="BL221" i="2"/>
  <c r="BM221" i="2"/>
  <c r="BN221" i="2"/>
  <c r="BO221" i="2"/>
  <c r="BP221" i="2"/>
  <c r="BQ221" i="2"/>
  <c r="BR221" i="2"/>
  <c r="BS221" i="2"/>
  <c r="BT221" i="2"/>
  <c r="BU221" i="2"/>
  <c r="BV221" i="2"/>
  <c r="BW221" i="2"/>
  <c r="BX221" i="2"/>
  <c r="BY221" i="2"/>
  <c r="BZ221" i="2"/>
  <c r="J222" i="2"/>
  <c r="K222" i="2"/>
  <c r="L222" i="2"/>
  <c r="M222" i="2"/>
  <c r="N222" i="2"/>
  <c r="O222" i="2"/>
  <c r="P222" i="2"/>
  <c r="Q222" i="2"/>
  <c r="R222" i="2"/>
  <c r="S222" i="2"/>
  <c r="T222" i="2"/>
  <c r="U222" i="2"/>
  <c r="V222" i="2"/>
  <c r="W222" i="2"/>
  <c r="X222" i="2"/>
  <c r="Y222" i="2"/>
  <c r="Z222" i="2"/>
  <c r="AA222" i="2"/>
  <c r="AB222" i="2"/>
  <c r="AC222" i="2"/>
  <c r="AD222" i="2"/>
  <c r="AE222" i="2"/>
  <c r="AF222" i="2"/>
  <c r="AG222" i="2"/>
  <c r="AH222" i="2"/>
  <c r="AI222" i="2"/>
  <c r="AJ222" i="2"/>
  <c r="AK222" i="2"/>
  <c r="AL222" i="2"/>
  <c r="AM222" i="2"/>
  <c r="AN222" i="2"/>
  <c r="AO222" i="2"/>
  <c r="AP222" i="2"/>
  <c r="AQ222" i="2"/>
  <c r="AR222" i="2"/>
  <c r="AS222" i="2"/>
  <c r="AT222" i="2"/>
  <c r="AU222" i="2"/>
  <c r="AV222" i="2"/>
  <c r="AW222" i="2"/>
  <c r="AX222" i="2"/>
  <c r="AY222" i="2"/>
  <c r="AZ222" i="2"/>
  <c r="BA222" i="2"/>
  <c r="BB222" i="2"/>
  <c r="BC222" i="2"/>
  <c r="BD222" i="2"/>
  <c r="BE222" i="2"/>
  <c r="BF222" i="2"/>
  <c r="BG222" i="2"/>
  <c r="BH222" i="2"/>
  <c r="BI222" i="2"/>
  <c r="BJ222" i="2"/>
  <c r="BK222" i="2"/>
  <c r="BL222" i="2"/>
  <c r="BM222" i="2"/>
  <c r="BN222" i="2"/>
  <c r="BO222" i="2"/>
  <c r="BP222" i="2"/>
  <c r="BQ222" i="2"/>
  <c r="BR222" i="2"/>
  <c r="BS222" i="2"/>
  <c r="BT222" i="2"/>
  <c r="BU222" i="2"/>
  <c r="BV222" i="2"/>
  <c r="BW222" i="2"/>
  <c r="BX222" i="2"/>
  <c r="BY222" i="2"/>
  <c r="BZ222" i="2"/>
  <c r="I219" i="2"/>
  <c r="I223" i="2" s="1"/>
  <c r="I220" i="2"/>
  <c r="I221" i="2"/>
  <c r="I222" i="2"/>
  <c r="I218" i="2"/>
  <c r="J199" i="2"/>
  <c r="K199" i="2"/>
  <c r="L199" i="2"/>
  <c r="M199" i="2"/>
  <c r="N199" i="2"/>
  <c r="O199" i="2"/>
  <c r="P199" i="2"/>
  <c r="Q199" i="2"/>
  <c r="R199" i="2"/>
  <c r="S199" i="2"/>
  <c r="T199" i="2"/>
  <c r="U199" i="2"/>
  <c r="V199" i="2"/>
  <c r="W199" i="2"/>
  <c r="X199" i="2"/>
  <c r="Y199" i="2"/>
  <c r="Z199" i="2"/>
  <c r="AA199" i="2"/>
  <c r="AB199" i="2"/>
  <c r="AC199" i="2"/>
  <c r="AD199" i="2"/>
  <c r="AE199" i="2"/>
  <c r="AF199" i="2"/>
  <c r="AG199" i="2"/>
  <c r="AH199" i="2"/>
  <c r="AI199" i="2"/>
  <c r="AJ199" i="2"/>
  <c r="AK199" i="2"/>
  <c r="AL199" i="2"/>
  <c r="AM199" i="2"/>
  <c r="AN199" i="2"/>
  <c r="AO199" i="2"/>
  <c r="AP199" i="2"/>
  <c r="AQ199" i="2"/>
  <c r="AR199" i="2"/>
  <c r="AS199" i="2"/>
  <c r="AT199" i="2"/>
  <c r="AU199" i="2"/>
  <c r="AV199" i="2"/>
  <c r="AW199" i="2"/>
  <c r="AX199" i="2"/>
  <c r="AY199" i="2"/>
  <c r="AZ199" i="2"/>
  <c r="BA199" i="2"/>
  <c r="BB199" i="2"/>
  <c r="BC199" i="2"/>
  <c r="BD199" i="2"/>
  <c r="BE199" i="2"/>
  <c r="BF199" i="2"/>
  <c r="BG199" i="2"/>
  <c r="BH199" i="2"/>
  <c r="BI199" i="2"/>
  <c r="BJ199" i="2"/>
  <c r="BK199" i="2"/>
  <c r="BL199" i="2"/>
  <c r="BM199" i="2"/>
  <c r="BN199" i="2"/>
  <c r="BO199" i="2"/>
  <c r="BP199" i="2"/>
  <c r="BQ199" i="2"/>
  <c r="BR199" i="2"/>
  <c r="BS199" i="2"/>
  <c r="BT199" i="2"/>
  <c r="BU199" i="2"/>
  <c r="BV199" i="2"/>
  <c r="BW199" i="2"/>
  <c r="BX199" i="2"/>
  <c r="BY199" i="2"/>
  <c r="BZ199" i="2"/>
  <c r="J200" i="2"/>
  <c r="K200" i="2"/>
  <c r="L200" i="2"/>
  <c r="M200" i="2"/>
  <c r="N200" i="2"/>
  <c r="O200" i="2"/>
  <c r="P200" i="2"/>
  <c r="Q200" i="2"/>
  <c r="R200" i="2"/>
  <c r="S200" i="2"/>
  <c r="T200" i="2"/>
  <c r="U200" i="2"/>
  <c r="V200" i="2"/>
  <c r="W200" i="2"/>
  <c r="X200" i="2"/>
  <c r="Y200" i="2"/>
  <c r="Z200" i="2"/>
  <c r="AA200" i="2"/>
  <c r="AB200" i="2"/>
  <c r="AC200" i="2"/>
  <c r="AD200" i="2"/>
  <c r="AE200" i="2"/>
  <c r="AF200" i="2"/>
  <c r="AG200" i="2"/>
  <c r="AH200" i="2"/>
  <c r="AI200" i="2"/>
  <c r="AJ200" i="2"/>
  <c r="AK200" i="2"/>
  <c r="AL200" i="2"/>
  <c r="AM200" i="2"/>
  <c r="AN200" i="2"/>
  <c r="AO200" i="2"/>
  <c r="AP200" i="2"/>
  <c r="AQ200" i="2"/>
  <c r="AR200" i="2"/>
  <c r="AS200" i="2"/>
  <c r="AT200" i="2"/>
  <c r="AU200" i="2"/>
  <c r="AV200" i="2"/>
  <c r="AW200" i="2"/>
  <c r="AX200" i="2"/>
  <c r="AY200" i="2"/>
  <c r="AZ200" i="2"/>
  <c r="BA200" i="2"/>
  <c r="BB200" i="2"/>
  <c r="BC200" i="2"/>
  <c r="BD200" i="2"/>
  <c r="BE200" i="2"/>
  <c r="BF200" i="2"/>
  <c r="BG200" i="2"/>
  <c r="BH200" i="2"/>
  <c r="BI200" i="2"/>
  <c r="BJ200" i="2"/>
  <c r="BK200" i="2"/>
  <c r="BL200" i="2"/>
  <c r="BM200" i="2"/>
  <c r="BN200" i="2"/>
  <c r="BO200" i="2"/>
  <c r="BP200" i="2"/>
  <c r="BQ200" i="2"/>
  <c r="BR200" i="2"/>
  <c r="BS200" i="2"/>
  <c r="BT200" i="2"/>
  <c r="BU200" i="2"/>
  <c r="BV200" i="2"/>
  <c r="BW200" i="2"/>
  <c r="BX200" i="2"/>
  <c r="BY200" i="2"/>
  <c r="BZ200" i="2"/>
  <c r="J201" i="2"/>
  <c r="K201" i="2"/>
  <c r="L201" i="2"/>
  <c r="M201" i="2"/>
  <c r="N201" i="2"/>
  <c r="O201" i="2"/>
  <c r="P201" i="2"/>
  <c r="Q201" i="2"/>
  <c r="R201" i="2"/>
  <c r="S201" i="2"/>
  <c r="T201" i="2"/>
  <c r="U201" i="2"/>
  <c r="V201" i="2"/>
  <c r="W201" i="2"/>
  <c r="X201" i="2"/>
  <c r="Y201" i="2"/>
  <c r="Z201" i="2"/>
  <c r="AA201" i="2"/>
  <c r="AB201" i="2"/>
  <c r="AC201" i="2"/>
  <c r="AD201" i="2"/>
  <c r="AE201" i="2"/>
  <c r="AF201" i="2"/>
  <c r="AG201" i="2"/>
  <c r="AH201" i="2"/>
  <c r="AI201" i="2"/>
  <c r="AJ201" i="2"/>
  <c r="AK201" i="2"/>
  <c r="AL201" i="2"/>
  <c r="AM201" i="2"/>
  <c r="AN201" i="2"/>
  <c r="AO201" i="2"/>
  <c r="AP201" i="2"/>
  <c r="AQ201" i="2"/>
  <c r="AR201" i="2"/>
  <c r="AS201" i="2"/>
  <c r="AT201" i="2"/>
  <c r="AU201" i="2"/>
  <c r="AV201" i="2"/>
  <c r="AW201" i="2"/>
  <c r="AX201" i="2"/>
  <c r="AY201" i="2"/>
  <c r="AZ201" i="2"/>
  <c r="BA201" i="2"/>
  <c r="BB201" i="2"/>
  <c r="BC201" i="2"/>
  <c r="BD201" i="2"/>
  <c r="BE201" i="2"/>
  <c r="BF201" i="2"/>
  <c r="BG201" i="2"/>
  <c r="BH201" i="2"/>
  <c r="BI201" i="2"/>
  <c r="BJ201" i="2"/>
  <c r="BK201" i="2"/>
  <c r="BL201" i="2"/>
  <c r="BM201" i="2"/>
  <c r="BN201" i="2"/>
  <c r="BO201" i="2"/>
  <c r="BP201" i="2"/>
  <c r="BQ201" i="2"/>
  <c r="BR201" i="2"/>
  <c r="BS201" i="2"/>
  <c r="BT201" i="2"/>
  <c r="BU201" i="2"/>
  <c r="BV201" i="2"/>
  <c r="BW201" i="2"/>
  <c r="BX201" i="2"/>
  <c r="BY201" i="2"/>
  <c r="BZ201" i="2"/>
  <c r="J202" i="2"/>
  <c r="K202" i="2"/>
  <c r="L202" i="2"/>
  <c r="M202" i="2"/>
  <c r="N202" i="2"/>
  <c r="O202" i="2"/>
  <c r="P202" i="2"/>
  <c r="Q202" i="2"/>
  <c r="R202" i="2"/>
  <c r="S202" i="2"/>
  <c r="T202" i="2"/>
  <c r="U202" i="2"/>
  <c r="V202" i="2"/>
  <c r="W202" i="2"/>
  <c r="X202" i="2"/>
  <c r="Y202" i="2"/>
  <c r="Z202" i="2"/>
  <c r="AA202" i="2"/>
  <c r="AB202" i="2"/>
  <c r="AC202" i="2"/>
  <c r="AD202" i="2"/>
  <c r="AE202" i="2"/>
  <c r="AF202" i="2"/>
  <c r="AG202" i="2"/>
  <c r="AH202" i="2"/>
  <c r="AI202" i="2"/>
  <c r="AJ202" i="2"/>
  <c r="AK202" i="2"/>
  <c r="AL202" i="2"/>
  <c r="AM202" i="2"/>
  <c r="AN202" i="2"/>
  <c r="AO202" i="2"/>
  <c r="AP202" i="2"/>
  <c r="AQ202" i="2"/>
  <c r="AR202" i="2"/>
  <c r="AS202" i="2"/>
  <c r="AT202" i="2"/>
  <c r="AU202" i="2"/>
  <c r="AV202" i="2"/>
  <c r="AW202" i="2"/>
  <c r="AX202" i="2"/>
  <c r="AY202" i="2"/>
  <c r="AZ202" i="2"/>
  <c r="BA202" i="2"/>
  <c r="BB202" i="2"/>
  <c r="BC202" i="2"/>
  <c r="BD202" i="2"/>
  <c r="BE202" i="2"/>
  <c r="BF202" i="2"/>
  <c r="BG202" i="2"/>
  <c r="BH202" i="2"/>
  <c r="BI202" i="2"/>
  <c r="BJ202" i="2"/>
  <c r="BK202" i="2"/>
  <c r="BL202" i="2"/>
  <c r="BM202" i="2"/>
  <c r="BN202" i="2"/>
  <c r="BO202" i="2"/>
  <c r="BP202" i="2"/>
  <c r="BQ202" i="2"/>
  <c r="BR202" i="2"/>
  <c r="BS202" i="2"/>
  <c r="BT202" i="2"/>
  <c r="BU202" i="2"/>
  <c r="BV202" i="2"/>
  <c r="BW202" i="2"/>
  <c r="BX202" i="2"/>
  <c r="BY202" i="2"/>
  <c r="BZ202" i="2"/>
  <c r="J203" i="2"/>
  <c r="K203" i="2"/>
  <c r="L203" i="2"/>
  <c r="M203" i="2"/>
  <c r="N203" i="2"/>
  <c r="O203" i="2"/>
  <c r="P203" i="2"/>
  <c r="Q203" i="2"/>
  <c r="R203" i="2"/>
  <c r="S203" i="2"/>
  <c r="T203" i="2"/>
  <c r="U203" i="2"/>
  <c r="V203" i="2"/>
  <c r="W203" i="2"/>
  <c r="X203" i="2"/>
  <c r="Y203" i="2"/>
  <c r="Z203" i="2"/>
  <c r="AA203" i="2"/>
  <c r="AB203" i="2"/>
  <c r="AC203" i="2"/>
  <c r="AD203" i="2"/>
  <c r="AE203" i="2"/>
  <c r="AF203" i="2"/>
  <c r="AG203" i="2"/>
  <c r="AH203" i="2"/>
  <c r="AI203" i="2"/>
  <c r="AJ203" i="2"/>
  <c r="AK203" i="2"/>
  <c r="AL203" i="2"/>
  <c r="AM203" i="2"/>
  <c r="AN203" i="2"/>
  <c r="AO203" i="2"/>
  <c r="AP203" i="2"/>
  <c r="AQ203" i="2"/>
  <c r="AR203" i="2"/>
  <c r="AS203" i="2"/>
  <c r="AT203" i="2"/>
  <c r="AU203" i="2"/>
  <c r="AV203" i="2"/>
  <c r="AW203" i="2"/>
  <c r="AX203" i="2"/>
  <c r="AY203" i="2"/>
  <c r="AZ203" i="2"/>
  <c r="BA203" i="2"/>
  <c r="BB203" i="2"/>
  <c r="BC203" i="2"/>
  <c r="BD203" i="2"/>
  <c r="BE203" i="2"/>
  <c r="BF203" i="2"/>
  <c r="BG203" i="2"/>
  <c r="BH203" i="2"/>
  <c r="BI203" i="2"/>
  <c r="BJ203" i="2"/>
  <c r="BK203" i="2"/>
  <c r="BL203" i="2"/>
  <c r="BM203" i="2"/>
  <c r="BN203" i="2"/>
  <c r="BO203" i="2"/>
  <c r="BP203" i="2"/>
  <c r="BQ203" i="2"/>
  <c r="BR203" i="2"/>
  <c r="BS203" i="2"/>
  <c r="BT203" i="2"/>
  <c r="BU203" i="2"/>
  <c r="BV203" i="2"/>
  <c r="BW203" i="2"/>
  <c r="BX203" i="2"/>
  <c r="BY203" i="2"/>
  <c r="BZ203" i="2"/>
  <c r="I200" i="2"/>
  <c r="I201" i="2"/>
  <c r="I202" i="2"/>
  <c r="I203" i="2"/>
  <c r="I199" i="2"/>
  <c r="J182" i="2"/>
  <c r="K182" i="2"/>
  <c r="L182" i="2"/>
  <c r="M182" i="2"/>
  <c r="N182" i="2"/>
  <c r="O182" i="2"/>
  <c r="P182" i="2"/>
  <c r="Q182" i="2"/>
  <c r="R182" i="2"/>
  <c r="S182" i="2"/>
  <c r="T182" i="2"/>
  <c r="U182" i="2"/>
  <c r="V182" i="2"/>
  <c r="W182" i="2"/>
  <c r="X182" i="2"/>
  <c r="Y182" i="2"/>
  <c r="Z182" i="2"/>
  <c r="AA182" i="2"/>
  <c r="AB182" i="2"/>
  <c r="AC182" i="2"/>
  <c r="AD182" i="2"/>
  <c r="AE182" i="2"/>
  <c r="AF182" i="2"/>
  <c r="AG182" i="2"/>
  <c r="AH182" i="2"/>
  <c r="AI182" i="2"/>
  <c r="AJ182" i="2"/>
  <c r="AK182" i="2"/>
  <c r="AL182" i="2"/>
  <c r="AM182" i="2"/>
  <c r="AN182" i="2"/>
  <c r="AO182" i="2"/>
  <c r="AP182" i="2"/>
  <c r="AQ182" i="2"/>
  <c r="AR182" i="2"/>
  <c r="AS182" i="2"/>
  <c r="AT182" i="2"/>
  <c r="AU182" i="2"/>
  <c r="AV182" i="2"/>
  <c r="AW182" i="2"/>
  <c r="AX182" i="2"/>
  <c r="AY182" i="2"/>
  <c r="AZ182" i="2"/>
  <c r="BA182" i="2"/>
  <c r="BB182" i="2"/>
  <c r="BC182" i="2"/>
  <c r="BD182" i="2"/>
  <c r="BE182" i="2"/>
  <c r="BF182" i="2"/>
  <c r="BG182" i="2"/>
  <c r="BH182" i="2"/>
  <c r="BI182" i="2"/>
  <c r="BJ182" i="2"/>
  <c r="BK182" i="2"/>
  <c r="BL182" i="2"/>
  <c r="BM182" i="2"/>
  <c r="BN182" i="2"/>
  <c r="BO182" i="2"/>
  <c r="BP182" i="2"/>
  <c r="BQ182" i="2"/>
  <c r="BR182" i="2"/>
  <c r="BS182" i="2"/>
  <c r="BT182" i="2"/>
  <c r="BU182" i="2"/>
  <c r="BV182" i="2"/>
  <c r="BW182" i="2"/>
  <c r="BX182" i="2"/>
  <c r="BY182" i="2"/>
  <c r="BZ182" i="2"/>
  <c r="J183" i="2"/>
  <c r="K183" i="2"/>
  <c r="L183" i="2"/>
  <c r="M183" i="2"/>
  <c r="N183" i="2"/>
  <c r="O183" i="2"/>
  <c r="P183" i="2"/>
  <c r="Q183" i="2"/>
  <c r="R183" i="2"/>
  <c r="S183" i="2"/>
  <c r="T183" i="2"/>
  <c r="U183" i="2"/>
  <c r="V183" i="2"/>
  <c r="W183" i="2"/>
  <c r="X183" i="2"/>
  <c r="Y183" i="2"/>
  <c r="Z183" i="2"/>
  <c r="AA183" i="2"/>
  <c r="AB183" i="2"/>
  <c r="AC183" i="2"/>
  <c r="AD183" i="2"/>
  <c r="AE183" i="2"/>
  <c r="AF183" i="2"/>
  <c r="AG183" i="2"/>
  <c r="AH183" i="2"/>
  <c r="AI183" i="2"/>
  <c r="AJ183" i="2"/>
  <c r="AK183" i="2"/>
  <c r="AL183" i="2"/>
  <c r="AM183" i="2"/>
  <c r="AN183" i="2"/>
  <c r="AO183" i="2"/>
  <c r="AP183" i="2"/>
  <c r="AQ183" i="2"/>
  <c r="AR183" i="2"/>
  <c r="AS183" i="2"/>
  <c r="AT183" i="2"/>
  <c r="AU183" i="2"/>
  <c r="AV183" i="2"/>
  <c r="AW183" i="2"/>
  <c r="AX183" i="2"/>
  <c r="AY183" i="2"/>
  <c r="AZ183" i="2"/>
  <c r="BA183" i="2"/>
  <c r="BB183" i="2"/>
  <c r="BC183" i="2"/>
  <c r="BD183" i="2"/>
  <c r="BE183" i="2"/>
  <c r="BF183" i="2"/>
  <c r="BG183" i="2"/>
  <c r="BH183" i="2"/>
  <c r="BI183" i="2"/>
  <c r="BJ183" i="2"/>
  <c r="BK183" i="2"/>
  <c r="BL183" i="2"/>
  <c r="BM183" i="2"/>
  <c r="BN183" i="2"/>
  <c r="BO183" i="2"/>
  <c r="BP183" i="2"/>
  <c r="BQ183" i="2"/>
  <c r="BR183" i="2"/>
  <c r="BS183" i="2"/>
  <c r="BT183" i="2"/>
  <c r="BU183" i="2"/>
  <c r="BV183" i="2"/>
  <c r="BW183" i="2"/>
  <c r="BX183" i="2"/>
  <c r="BY183" i="2"/>
  <c r="BZ183" i="2"/>
  <c r="J184" i="2"/>
  <c r="K184" i="2"/>
  <c r="L184" i="2"/>
  <c r="M184" i="2"/>
  <c r="N184" i="2"/>
  <c r="O184" i="2"/>
  <c r="P184" i="2"/>
  <c r="Q184" i="2"/>
  <c r="R184" i="2"/>
  <c r="S184" i="2"/>
  <c r="T184" i="2"/>
  <c r="U184" i="2"/>
  <c r="V184" i="2"/>
  <c r="W184" i="2"/>
  <c r="X184" i="2"/>
  <c r="Y184" i="2"/>
  <c r="Z184" i="2"/>
  <c r="AA184" i="2"/>
  <c r="AB184" i="2"/>
  <c r="AC184" i="2"/>
  <c r="AD184" i="2"/>
  <c r="AE184" i="2"/>
  <c r="AF184" i="2"/>
  <c r="AG184" i="2"/>
  <c r="AH184" i="2"/>
  <c r="AI184" i="2"/>
  <c r="AJ184" i="2"/>
  <c r="AK184" i="2"/>
  <c r="AL184" i="2"/>
  <c r="AM184" i="2"/>
  <c r="AN184" i="2"/>
  <c r="AO184" i="2"/>
  <c r="AP184" i="2"/>
  <c r="AQ184" i="2"/>
  <c r="AR184" i="2"/>
  <c r="AS184" i="2"/>
  <c r="AT184" i="2"/>
  <c r="AU184" i="2"/>
  <c r="AV184" i="2"/>
  <c r="AW184" i="2"/>
  <c r="AX184" i="2"/>
  <c r="AY184" i="2"/>
  <c r="AZ184" i="2"/>
  <c r="BA184" i="2"/>
  <c r="BB184" i="2"/>
  <c r="BC184" i="2"/>
  <c r="BD184" i="2"/>
  <c r="BE184" i="2"/>
  <c r="BF184" i="2"/>
  <c r="BG184" i="2"/>
  <c r="BH184" i="2"/>
  <c r="BI184" i="2"/>
  <c r="BJ184" i="2"/>
  <c r="BK184" i="2"/>
  <c r="BL184" i="2"/>
  <c r="BM184" i="2"/>
  <c r="BN184" i="2"/>
  <c r="BO184" i="2"/>
  <c r="BP184" i="2"/>
  <c r="BQ184" i="2"/>
  <c r="BR184" i="2"/>
  <c r="BS184" i="2"/>
  <c r="BT184" i="2"/>
  <c r="BU184" i="2"/>
  <c r="BV184" i="2"/>
  <c r="BW184" i="2"/>
  <c r="BX184" i="2"/>
  <c r="BY184" i="2"/>
  <c r="BZ184" i="2"/>
  <c r="J185" i="2"/>
  <c r="K185" i="2"/>
  <c r="L185" i="2"/>
  <c r="M185" i="2"/>
  <c r="N185" i="2"/>
  <c r="O185" i="2"/>
  <c r="P185" i="2"/>
  <c r="Q185" i="2"/>
  <c r="R185" i="2"/>
  <c r="S185" i="2"/>
  <c r="T185" i="2"/>
  <c r="U185" i="2"/>
  <c r="V185" i="2"/>
  <c r="W185" i="2"/>
  <c r="X185" i="2"/>
  <c r="Y185" i="2"/>
  <c r="Z185" i="2"/>
  <c r="AA185" i="2"/>
  <c r="AB185" i="2"/>
  <c r="AC185" i="2"/>
  <c r="AD185" i="2"/>
  <c r="AE185" i="2"/>
  <c r="AF185" i="2"/>
  <c r="AG185" i="2"/>
  <c r="AH185" i="2"/>
  <c r="AI185" i="2"/>
  <c r="AJ185" i="2"/>
  <c r="AK185" i="2"/>
  <c r="AL185" i="2"/>
  <c r="AM185" i="2"/>
  <c r="AN185" i="2"/>
  <c r="AO185" i="2"/>
  <c r="AP185" i="2"/>
  <c r="AQ185" i="2"/>
  <c r="AR185" i="2"/>
  <c r="AS185" i="2"/>
  <c r="AT185" i="2"/>
  <c r="AU185" i="2"/>
  <c r="AV185" i="2"/>
  <c r="AW185" i="2"/>
  <c r="AX185" i="2"/>
  <c r="AY185" i="2"/>
  <c r="AZ185" i="2"/>
  <c r="BA185" i="2"/>
  <c r="BB185" i="2"/>
  <c r="BC185" i="2"/>
  <c r="BD185" i="2"/>
  <c r="BE185" i="2"/>
  <c r="BF185" i="2"/>
  <c r="BG185" i="2"/>
  <c r="BH185" i="2"/>
  <c r="BI185" i="2"/>
  <c r="BJ185" i="2"/>
  <c r="BK185" i="2"/>
  <c r="BL185" i="2"/>
  <c r="BM185" i="2"/>
  <c r="BN185" i="2"/>
  <c r="BO185" i="2"/>
  <c r="BP185" i="2"/>
  <c r="BQ185" i="2"/>
  <c r="BR185" i="2"/>
  <c r="BS185" i="2"/>
  <c r="BT185" i="2"/>
  <c r="BU185" i="2"/>
  <c r="BV185" i="2"/>
  <c r="BW185" i="2"/>
  <c r="BX185" i="2"/>
  <c r="BY185" i="2"/>
  <c r="BZ185" i="2"/>
  <c r="J186" i="2"/>
  <c r="K186" i="2"/>
  <c r="L186" i="2"/>
  <c r="M186" i="2"/>
  <c r="N186" i="2"/>
  <c r="O186" i="2"/>
  <c r="P186" i="2"/>
  <c r="Q186" i="2"/>
  <c r="R186" i="2"/>
  <c r="S186" i="2"/>
  <c r="T186" i="2"/>
  <c r="U186" i="2"/>
  <c r="V186" i="2"/>
  <c r="W186" i="2"/>
  <c r="X186" i="2"/>
  <c r="Y186" i="2"/>
  <c r="Z186" i="2"/>
  <c r="AA186" i="2"/>
  <c r="AB186" i="2"/>
  <c r="AC186" i="2"/>
  <c r="AD186" i="2"/>
  <c r="AE186" i="2"/>
  <c r="AF186" i="2"/>
  <c r="AG186" i="2"/>
  <c r="AH186" i="2"/>
  <c r="AI186" i="2"/>
  <c r="AJ186" i="2"/>
  <c r="AK186" i="2"/>
  <c r="AL186" i="2"/>
  <c r="AM186" i="2"/>
  <c r="AN186" i="2"/>
  <c r="AO186" i="2"/>
  <c r="AP186" i="2"/>
  <c r="AQ186" i="2"/>
  <c r="AR186" i="2"/>
  <c r="AS186" i="2"/>
  <c r="AT186" i="2"/>
  <c r="AU186" i="2"/>
  <c r="AV186" i="2"/>
  <c r="AW186" i="2"/>
  <c r="AX186" i="2"/>
  <c r="AY186" i="2"/>
  <c r="AZ186" i="2"/>
  <c r="BA186" i="2"/>
  <c r="BB186" i="2"/>
  <c r="BC186" i="2"/>
  <c r="BD186" i="2"/>
  <c r="BE186" i="2"/>
  <c r="BF186" i="2"/>
  <c r="BG186" i="2"/>
  <c r="BH186" i="2"/>
  <c r="BI186" i="2"/>
  <c r="BJ186" i="2"/>
  <c r="BK186" i="2"/>
  <c r="BL186" i="2"/>
  <c r="BM186" i="2"/>
  <c r="BN186" i="2"/>
  <c r="BO186" i="2"/>
  <c r="BP186" i="2"/>
  <c r="BQ186" i="2"/>
  <c r="BR186" i="2"/>
  <c r="BS186" i="2"/>
  <c r="BT186" i="2"/>
  <c r="BU186" i="2"/>
  <c r="BV186" i="2"/>
  <c r="BW186" i="2"/>
  <c r="BX186" i="2"/>
  <c r="BY186" i="2"/>
  <c r="BZ186" i="2"/>
  <c r="I183" i="2"/>
  <c r="I184" i="2"/>
  <c r="I185" i="2"/>
  <c r="I186" i="2"/>
  <c r="I182" i="2"/>
  <c r="J163" i="2"/>
  <c r="K163" i="2"/>
  <c r="L163" i="2"/>
  <c r="M163" i="2"/>
  <c r="N163" i="2"/>
  <c r="O163" i="2"/>
  <c r="P163" i="2"/>
  <c r="Q163" i="2"/>
  <c r="R163" i="2"/>
  <c r="S163" i="2"/>
  <c r="T163" i="2"/>
  <c r="U163" i="2"/>
  <c r="V163" i="2"/>
  <c r="W163" i="2"/>
  <c r="X163" i="2"/>
  <c r="Y163" i="2"/>
  <c r="Z163" i="2"/>
  <c r="AA163" i="2"/>
  <c r="AB163" i="2"/>
  <c r="AC163" i="2"/>
  <c r="AD163" i="2"/>
  <c r="AE163" i="2"/>
  <c r="AF163" i="2"/>
  <c r="AG163" i="2"/>
  <c r="AH163" i="2"/>
  <c r="AI163" i="2"/>
  <c r="AJ163" i="2"/>
  <c r="AK163" i="2"/>
  <c r="AL163" i="2"/>
  <c r="AM163" i="2"/>
  <c r="AN163" i="2"/>
  <c r="AO163" i="2"/>
  <c r="AP163" i="2"/>
  <c r="AQ163" i="2"/>
  <c r="AR163" i="2"/>
  <c r="AS163" i="2"/>
  <c r="AT163" i="2"/>
  <c r="AU163" i="2"/>
  <c r="AV163" i="2"/>
  <c r="AW163" i="2"/>
  <c r="AX163" i="2"/>
  <c r="AY163" i="2"/>
  <c r="AZ163" i="2"/>
  <c r="BA163" i="2"/>
  <c r="BB163" i="2"/>
  <c r="BC163" i="2"/>
  <c r="BD163" i="2"/>
  <c r="BE163" i="2"/>
  <c r="BF163" i="2"/>
  <c r="BG163" i="2"/>
  <c r="BH163" i="2"/>
  <c r="BI163" i="2"/>
  <c r="BJ163" i="2"/>
  <c r="BK163" i="2"/>
  <c r="BL163" i="2"/>
  <c r="BM163" i="2"/>
  <c r="BN163" i="2"/>
  <c r="BO163" i="2"/>
  <c r="BP163" i="2"/>
  <c r="BQ163" i="2"/>
  <c r="BR163" i="2"/>
  <c r="BS163" i="2"/>
  <c r="BT163" i="2"/>
  <c r="BU163" i="2"/>
  <c r="BV163" i="2"/>
  <c r="BW163" i="2"/>
  <c r="BX163" i="2"/>
  <c r="BY163" i="2"/>
  <c r="BZ163" i="2"/>
  <c r="J164" i="2"/>
  <c r="K164" i="2"/>
  <c r="L164" i="2"/>
  <c r="M164" i="2"/>
  <c r="N164" i="2"/>
  <c r="O164" i="2"/>
  <c r="P164" i="2"/>
  <c r="Q164" i="2"/>
  <c r="R164" i="2"/>
  <c r="S164" i="2"/>
  <c r="T164" i="2"/>
  <c r="U164" i="2"/>
  <c r="V164" i="2"/>
  <c r="W164" i="2"/>
  <c r="X164" i="2"/>
  <c r="Y164" i="2"/>
  <c r="Z164" i="2"/>
  <c r="AA164" i="2"/>
  <c r="AB164" i="2"/>
  <c r="AC164" i="2"/>
  <c r="AD164" i="2"/>
  <c r="AE164" i="2"/>
  <c r="AF164" i="2"/>
  <c r="AG164" i="2"/>
  <c r="AH164" i="2"/>
  <c r="AI164" i="2"/>
  <c r="AJ164" i="2"/>
  <c r="AK164" i="2"/>
  <c r="AL164" i="2"/>
  <c r="AM164" i="2"/>
  <c r="AN164" i="2"/>
  <c r="AO164" i="2"/>
  <c r="AP164" i="2"/>
  <c r="AQ164" i="2"/>
  <c r="AR164" i="2"/>
  <c r="AS164" i="2"/>
  <c r="AT164" i="2"/>
  <c r="AU164" i="2"/>
  <c r="AV164" i="2"/>
  <c r="AW164" i="2"/>
  <c r="AX164" i="2"/>
  <c r="AY164" i="2"/>
  <c r="AZ164" i="2"/>
  <c r="BA164" i="2"/>
  <c r="BB164" i="2"/>
  <c r="BC164" i="2"/>
  <c r="BD164" i="2"/>
  <c r="BE164" i="2"/>
  <c r="BF164" i="2"/>
  <c r="BG164" i="2"/>
  <c r="BH164" i="2"/>
  <c r="BI164" i="2"/>
  <c r="BJ164" i="2"/>
  <c r="BK164" i="2"/>
  <c r="BL164" i="2"/>
  <c r="BM164" i="2"/>
  <c r="BN164" i="2"/>
  <c r="BO164" i="2"/>
  <c r="BP164" i="2"/>
  <c r="BQ164" i="2"/>
  <c r="BR164" i="2"/>
  <c r="BS164" i="2"/>
  <c r="BT164" i="2"/>
  <c r="BU164" i="2"/>
  <c r="BV164" i="2"/>
  <c r="BW164" i="2"/>
  <c r="BX164" i="2"/>
  <c r="BY164" i="2"/>
  <c r="BZ164" i="2"/>
  <c r="J165" i="2"/>
  <c r="K165" i="2"/>
  <c r="L165" i="2"/>
  <c r="M165" i="2"/>
  <c r="N165" i="2"/>
  <c r="O165" i="2"/>
  <c r="P165" i="2"/>
  <c r="Q165" i="2"/>
  <c r="R165" i="2"/>
  <c r="S165" i="2"/>
  <c r="T165" i="2"/>
  <c r="U165" i="2"/>
  <c r="V165" i="2"/>
  <c r="W165" i="2"/>
  <c r="X165" i="2"/>
  <c r="Y165" i="2"/>
  <c r="Z165" i="2"/>
  <c r="AA165" i="2"/>
  <c r="AB165" i="2"/>
  <c r="AC165" i="2"/>
  <c r="AD165" i="2"/>
  <c r="AE165" i="2"/>
  <c r="AF165" i="2"/>
  <c r="AG165" i="2"/>
  <c r="AH165" i="2"/>
  <c r="AI165" i="2"/>
  <c r="AJ165" i="2"/>
  <c r="AK165" i="2"/>
  <c r="AL165" i="2"/>
  <c r="AM165" i="2"/>
  <c r="AN165" i="2"/>
  <c r="AO165" i="2"/>
  <c r="AP165" i="2"/>
  <c r="AQ165" i="2"/>
  <c r="AR165" i="2"/>
  <c r="AS165" i="2"/>
  <c r="AT165" i="2"/>
  <c r="AU165" i="2"/>
  <c r="AV165" i="2"/>
  <c r="AW165" i="2"/>
  <c r="AX165" i="2"/>
  <c r="AY165" i="2"/>
  <c r="AZ165" i="2"/>
  <c r="BA165" i="2"/>
  <c r="BB165" i="2"/>
  <c r="BC165" i="2"/>
  <c r="BD165" i="2"/>
  <c r="BE165" i="2"/>
  <c r="BF165" i="2"/>
  <c r="BG165" i="2"/>
  <c r="BH165" i="2"/>
  <c r="BI165" i="2"/>
  <c r="BJ165" i="2"/>
  <c r="BK165" i="2"/>
  <c r="BL165" i="2"/>
  <c r="BM165" i="2"/>
  <c r="BN165" i="2"/>
  <c r="BO165" i="2"/>
  <c r="BP165" i="2"/>
  <c r="BQ165" i="2"/>
  <c r="BR165" i="2"/>
  <c r="BS165" i="2"/>
  <c r="BT165" i="2"/>
  <c r="BU165" i="2"/>
  <c r="BV165" i="2"/>
  <c r="BW165" i="2"/>
  <c r="BX165" i="2"/>
  <c r="BY165" i="2"/>
  <c r="BZ165" i="2"/>
  <c r="J166" i="2"/>
  <c r="K166" i="2"/>
  <c r="L166" i="2"/>
  <c r="M166" i="2"/>
  <c r="N166" i="2"/>
  <c r="O166" i="2"/>
  <c r="P166" i="2"/>
  <c r="Q166" i="2"/>
  <c r="R166" i="2"/>
  <c r="S166" i="2"/>
  <c r="T166" i="2"/>
  <c r="U166" i="2"/>
  <c r="V166" i="2"/>
  <c r="W166" i="2"/>
  <c r="X166" i="2"/>
  <c r="Y166" i="2"/>
  <c r="Z166" i="2"/>
  <c r="AA166" i="2"/>
  <c r="AB166" i="2"/>
  <c r="AC166" i="2"/>
  <c r="AD166" i="2"/>
  <c r="AE166" i="2"/>
  <c r="AF166" i="2"/>
  <c r="AG166" i="2"/>
  <c r="AH166" i="2"/>
  <c r="AI166" i="2"/>
  <c r="AJ166" i="2"/>
  <c r="AK166" i="2"/>
  <c r="AL166" i="2"/>
  <c r="AM166" i="2"/>
  <c r="AN166" i="2"/>
  <c r="AO166" i="2"/>
  <c r="AP166" i="2"/>
  <c r="AQ166" i="2"/>
  <c r="AR166" i="2"/>
  <c r="AS166" i="2"/>
  <c r="AT166" i="2"/>
  <c r="AU166" i="2"/>
  <c r="AV166" i="2"/>
  <c r="AW166" i="2"/>
  <c r="AX166" i="2"/>
  <c r="AY166" i="2"/>
  <c r="AZ166" i="2"/>
  <c r="BA166" i="2"/>
  <c r="BB166" i="2"/>
  <c r="BC166" i="2"/>
  <c r="BD166" i="2"/>
  <c r="BE166" i="2"/>
  <c r="BF166" i="2"/>
  <c r="BG166" i="2"/>
  <c r="BH166" i="2"/>
  <c r="BI166" i="2"/>
  <c r="BJ166" i="2"/>
  <c r="BK166" i="2"/>
  <c r="BL166" i="2"/>
  <c r="BM166" i="2"/>
  <c r="BN166" i="2"/>
  <c r="BO166" i="2"/>
  <c r="BP166" i="2"/>
  <c r="BQ166" i="2"/>
  <c r="BR166" i="2"/>
  <c r="BS166" i="2"/>
  <c r="BT166" i="2"/>
  <c r="BU166" i="2"/>
  <c r="BV166" i="2"/>
  <c r="BW166" i="2"/>
  <c r="BX166" i="2"/>
  <c r="BY166" i="2"/>
  <c r="BZ166" i="2"/>
  <c r="J167" i="2"/>
  <c r="K167" i="2"/>
  <c r="L167" i="2"/>
  <c r="M167" i="2"/>
  <c r="N167" i="2"/>
  <c r="O167" i="2"/>
  <c r="P167" i="2"/>
  <c r="Q167" i="2"/>
  <c r="R167" i="2"/>
  <c r="S167" i="2"/>
  <c r="T167" i="2"/>
  <c r="U167" i="2"/>
  <c r="V167" i="2"/>
  <c r="W167" i="2"/>
  <c r="X167" i="2"/>
  <c r="Y167" i="2"/>
  <c r="Z167" i="2"/>
  <c r="AA167" i="2"/>
  <c r="AB167" i="2"/>
  <c r="AC167" i="2"/>
  <c r="AD167" i="2"/>
  <c r="AE167" i="2"/>
  <c r="AF167" i="2"/>
  <c r="AG167" i="2"/>
  <c r="AH167" i="2"/>
  <c r="AI167" i="2"/>
  <c r="AJ167" i="2"/>
  <c r="AK167" i="2"/>
  <c r="AL167" i="2"/>
  <c r="AM167" i="2"/>
  <c r="AN167" i="2"/>
  <c r="AO167" i="2"/>
  <c r="AP167" i="2"/>
  <c r="AQ167" i="2"/>
  <c r="AR167" i="2"/>
  <c r="AS167" i="2"/>
  <c r="AT167" i="2"/>
  <c r="AU167" i="2"/>
  <c r="AV167" i="2"/>
  <c r="AW167" i="2"/>
  <c r="AX167" i="2"/>
  <c r="AY167" i="2"/>
  <c r="AZ167" i="2"/>
  <c r="BA167" i="2"/>
  <c r="BB167" i="2"/>
  <c r="BC167" i="2"/>
  <c r="BD167" i="2"/>
  <c r="BE167" i="2"/>
  <c r="BF167" i="2"/>
  <c r="BG167" i="2"/>
  <c r="BH167" i="2"/>
  <c r="BI167" i="2"/>
  <c r="BJ167" i="2"/>
  <c r="BK167" i="2"/>
  <c r="BL167" i="2"/>
  <c r="BM167" i="2"/>
  <c r="BN167" i="2"/>
  <c r="BO167" i="2"/>
  <c r="BP167" i="2"/>
  <c r="BQ167" i="2"/>
  <c r="BR167" i="2"/>
  <c r="BS167" i="2"/>
  <c r="BT167" i="2"/>
  <c r="BU167" i="2"/>
  <c r="BV167" i="2"/>
  <c r="BW167" i="2"/>
  <c r="BX167" i="2"/>
  <c r="BY167" i="2"/>
  <c r="BZ167" i="2"/>
  <c r="I164" i="2"/>
  <c r="I165" i="2"/>
  <c r="I166" i="2"/>
  <c r="I167" i="2"/>
  <c r="I163" i="2"/>
  <c r="J146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W146" i="2"/>
  <c r="X146" i="2"/>
  <c r="Y146" i="2"/>
  <c r="Z146" i="2"/>
  <c r="AA146" i="2"/>
  <c r="AB146" i="2"/>
  <c r="AC146" i="2"/>
  <c r="AD146" i="2"/>
  <c r="AE146" i="2"/>
  <c r="AF146" i="2"/>
  <c r="AG146" i="2"/>
  <c r="AH146" i="2"/>
  <c r="AI146" i="2"/>
  <c r="AJ146" i="2"/>
  <c r="AK146" i="2"/>
  <c r="AL146" i="2"/>
  <c r="AM146" i="2"/>
  <c r="AN146" i="2"/>
  <c r="AO146" i="2"/>
  <c r="AP146" i="2"/>
  <c r="AQ146" i="2"/>
  <c r="AR146" i="2"/>
  <c r="AS146" i="2"/>
  <c r="AT146" i="2"/>
  <c r="AU146" i="2"/>
  <c r="AV146" i="2"/>
  <c r="AW146" i="2"/>
  <c r="AX146" i="2"/>
  <c r="AY146" i="2"/>
  <c r="AZ146" i="2"/>
  <c r="BA146" i="2"/>
  <c r="BB146" i="2"/>
  <c r="BC146" i="2"/>
  <c r="BD146" i="2"/>
  <c r="BE146" i="2"/>
  <c r="BF146" i="2"/>
  <c r="BG146" i="2"/>
  <c r="BH146" i="2"/>
  <c r="BI146" i="2"/>
  <c r="BJ146" i="2"/>
  <c r="BK146" i="2"/>
  <c r="BL146" i="2"/>
  <c r="BM146" i="2"/>
  <c r="BN146" i="2"/>
  <c r="BO146" i="2"/>
  <c r="BP146" i="2"/>
  <c r="BQ146" i="2"/>
  <c r="BR146" i="2"/>
  <c r="BS146" i="2"/>
  <c r="BT146" i="2"/>
  <c r="BU146" i="2"/>
  <c r="BV146" i="2"/>
  <c r="BW146" i="2"/>
  <c r="BX146" i="2"/>
  <c r="BY146" i="2"/>
  <c r="BZ146" i="2"/>
  <c r="J147" i="2"/>
  <c r="K147" i="2"/>
  <c r="L147" i="2"/>
  <c r="M147" i="2"/>
  <c r="N147" i="2"/>
  <c r="O147" i="2"/>
  <c r="P147" i="2"/>
  <c r="Q147" i="2"/>
  <c r="R147" i="2"/>
  <c r="S147" i="2"/>
  <c r="T147" i="2"/>
  <c r="U147" i="2"/>
  <c r="V147" i="2"/>
  <c r="W147" i="2"/>
  <c r="X147" i="2"/>
  <c r="Y147" i="2"/>
  <c r="Z147" i="2"/>
  <c r="AA147" i="2"/>
  <c r="AB147" i="2"/>
  <c r="AC147" i="2"/>
  <c r="AD147" i="2"/>
  <c r="AE147" i="2"/>
  <c r="AF147" i="2"/>
  <c r="AG147" i="2"/>
  <c r="AH147" i="2"/>
  <c r="AI147" i="2"/>
  <c r="AJ147" i="2"/>
  <c r="AK147" i="2"/>
  <c r="AL147" i="2"/>
  <c r="AM147" i="2"/>
  <c r="AN147" i="2"/>
  <c r="AO147" i="2"/>
  <c r="AP147" i="2"/>
  <c r="AQ147" i="2"/>
  <c r="AR147" i="2"/>
  <c r="AS147" i="2"/>
  <c r="AT147" i="2"/>
  <c r="AU147" i="2"/>
  <c r="AV147" i="2"/>
  <c r="AW147" i="2"/>
  <c r="AX147" i="2"/>
  <c r="AY147" i="2"/>
  <c r="AZ147" i="2"/>
  <c r="BA147" i="2"/>
  <c r="BB147" i="2"/>
  <c r="BC147" i="2"/>
  <c r="BD147" i="2"/>
  <c r="BE147" i="2"/>
  <c r="BF147" i="2"/>
  <c r="BG147" i="2"/>
  <c r="BH147" i="2"/>
  <c r="BI147" i="2"/>
  <c r="BJ147" i="2"/>
  <c r="BK147" i="2"/>
  <c r="BL147" i="2"/>
  <c r="BM147" i="2"/>
  <c r="BN147" i="2"/>
  <c r="BO147" i="2"/>
  <c r="BP147" i="2"/>
  <c r="BQ147" i="2"/>
  <c r="BR147" i="2"/>
  <c r="BS147" i="2"/>
  <c r="BT147" i="2"/>
  <c r="BU147" i="2"/>
  <c r="BV147" i="2"/>
  <c r="BW147" i="2"/>
  <c r="BX147" i="2"/>
  <c r="BY147" i="2"/>
  <c r="BZ147" i="2"/>
  <c r="J148" i="2"/>
  <c r="K148" i="2"/>
  <c r="L148" i="2"/>
  <c r="M148" i="2"/>
  <c r="N148" i="2"/>
  <c r="O148" i="2"/>
  <c r="P148" i="2"/>
  <c r="Q148" i="2"/>
  <c r="R148" i="2"/>
  <c r="S148" i="2"/>
  <c r="T148" i="2"/>
  <c r="U148" i="2"/>
  <c r="V148" i="2"/>
  <c r="W148" i="2"/>
  <c r="X148" i="2"/>
  <c r="Y148" i="2"/>
  <c r="Z148" i="2"/>
  <c r="AA148" i="2"/>
  <c r="AB148" i="2"/>
  <c r="AC148" i="2"/>
  <c r="AD148" i="2"/>
  <c r="AE148" i="2"/>
  <c r="AF148" i="2"/>
  <c r="AG148" i="2"/>
  <c r="AH148" i="2"/>
  <c r="AI148" i="2"/>
  <c r="AJ148" i="2"/>
  <c r="AK148" i="2"/>
  <c r="AL148" i="2"/>
  <c r="AM148" i="2"/>
  <c r="AN148" i="2"/>
  <c r="AO148" i="2"/>
  <c r="AP148" i="2"/>
  <c r="AQ148" i="2"/>
  <c r="AR148" i="2"/>
  <c r="AS148" i="2"/>
  <c r="AT148" i="2"/>
  <c r="AU148" i="2"/>
  <c r="AV148" i="2"/>
  <c r="AW148" i="2"/>
  <c r="AX148" i="2"/>
  <c r="AY148" i="2"/>
  <c r="AZ148" i="2"/>
  <c r="BA148" i="2"/>
  <c r="BB148" i="2"/>
  <c r="BC148" i="2"/>
  <c r="BD148" i="2"/>
  <c r="BE148" i="2"/>
  <c r="BF148" i="2"/>
  <c r="BG148" i="2"/>
  <c r="BH148" i="2"/>
  <c r="BI148" i="2"/>
  <c r="BJ148" i="2"/>
  <c r="BK148" i="2"/>
  <c r="BL148" i="2"/>
  <c r="BM148" i="2"/>
  <c r="BN148" i="2"/>
  <c r="BO148" i="2"/>
  <c r="BP148" i="2"/>
  <c r="BQ148" i="2"/>
  <c r="BR148" i="2"/>
  <c r="BS148" i="2"/>
  <c r="BT148" i="2"/>
  <c r="BU148" i="2"/>
  <c r="BV148" i="2"/>
  <c r="BW148" i="2"/>
  <c r="BX148" i="2"/>
  <c r="BY148" i="2"/>
  <c r="BZ148" i="2"/>
  <c r="J149" i="2"/>
  <c r="K149" i="2"/>
  <c r="L149" i="2"/>
  <c r="M149" i="2"/>
  <c r="N149" i="2"/>
  <c r="O149" i="2"/>
  <c r="P149" i="2"/>
  <c r="Q149" i="2"/>
  <c r="R149" i="2"/>
  <c r="S149" i="2"/>
  <c r="T149" i="2"/>
  <c r="U149" i="2"/>
  <c r="V149" i="2"/>
  <c r="W149" i="2"/>
  <c r="X149" i="2"/>
  <c r="Y149" i="2"/>
  <c r="Z149" i="2"/>
  <c r="AA149" i="2"/>
  <c r="AB149" i="2"/>
  <c r="AC149" i="2"/>
  <c r="AD149" i="2"/>
  <c r="AE149" i="2"/>
  <c r="AF149" i="2"/>
  <c r="AG149" i="2"/>
  <c r="AH149" i="2"/>
  <c r="AI149" i="2"/>
  <c r="AJ149" i="2"/>
  <c r="AK149" i="2"/>
  <c r="AL149" i="2"/>
  <c r="AM149" i="2"/>
  <c r="AN149" i="2"/>
  <c r="AO149" i="2"/>
  <c r="AP149" i="2"/>
  <c r="AQ149" i="2"/>
  <c r="AR149" i="2"/>
  <c r="AS149" i="2"/>
  <c r="AT149" i="2"/>
  <c r="AU149" i="2"/>
  <c r="AV149" i="2"/>
  <c r="AW149" i="2"/>
  <c r="AX149" i="2"/>
  <c r="AY149" i="2"/>
  <c r="AZ149" i="2"/>
  <c r="BA149" i="2"/>
  <c r="BB149" i="2"/>
  <c r="BC149" i="2"/>
  <c r="BD149" i="2"/>
  <c r="BE149" i="2"/>
  <c r="BF149" i="2"/>
  <c r="BG149" i="2"/>
  <c r="BH149" i="2"/>
  <c r="BI149" i="2"/>
  <c r="BJ149" i="2"/>
  <c r="BK149" i="2"/>
  <c r="BL149" i="2"/>
  <c r="BM149" i="2"/>
  <c r="BN149" i="2"/>
  <c r="BO149" i="2"/>
  <c r="BP149" i="2"/>
  <c r="BQ149" i="2"/>
  <c r="BR149" i="2"/>
  <c r="BS149" i="2"/>
  <c r="BT149" i="2"/>
  <c r="BU149" i="2"/>
  <c r="BV149" i="2"/>
  <c r="BW149" i="2"/>
  <c r="BX149" i="2"/>
  <c r="BY149" i="2"/>
  <c r="BZ149" i="2"/>
  <c r="J150" i="2"/>
  <c r="K150" i="2"/>
  <c r="L150" i="2"/>
  <c r="M150" i="2"/>
  <c r="N150" i="2"/>
  <c r="O150" i="2"/>
  <c r="P150" i="2"/>
  <c r="Q150" i="2"/>
  <c r="R150" i="2"/>
  <c r="S150" i="2"/>
  <c r="T150" i="2"/>
  <c r="U150" i="2"/>
  <c r="V150" i="2"/>
  <c r="W150" i="2"/>
  <c r="X150" i="2"/>
  <c r="Y150" i="2"/>
  <c r="Z150" i="2"/>
  <c r="AA150" i="2"/>
  <c r="AB150" i="2"/>
  <c r="AC150" i="2"/>
  <c r="AD150" i="2"/>
  <c r="AE150" i="2"/>
  <c r="AF150" i="2"/>
  <c r="AG150" i="2"/>
  <c r="AH150" i="2"/>
  <c r="AI150" i="2"/>
  <c r="AJ150" i="2"/>
  <c r="AK150" i="2"/>
  <c r="AL150" i="2"/>
  <c r="AM150" i="2"/>
  <c r="AN150" i="2"/>
  <c r="AO150" i="2"/>
  <c r="AP150" i="2"/>
  <c r="AQ150" i="2"/>
  <c r="AR150" i="2"/>
  <c r="AS150" i="2"/>
  <c r="AT150" i="2"/>
  <c r="AU150" i="2"/>
  <c r="AV150" i="2"/>
  <c r="AW150" i="2"/>
  <c r="AX150" i="2"/>
  <c r="AY150" i="2"/>
  <c r="AZ150" i="2"/>
  <c r="BA150" i="2"/>
  <c r="BB150" i="2"/>
  <c r="BC150" i="2"/>
  <c r="BD150" i="2"/>
  <c r="BE150" i="2"/>
  <c r="BF150" i="2"/>
  <c r="BG150" i="2"/>
  <c r="BH150" i="2"/>
  <c r="BI150" i="2"/>
  <c r="BJ150" i="2"/>
  <c r="BK150" i="2"/>
  <c r="BL150" i="2"/>
  <c r="BM150" i="2"/>
  <c r="BN150" i="2"/>
  <c r="BO150" i="2"/>
  <c r="BP150" i="2"/>
  <c r="BQ150" i="2"/>
  <c r="BR150" i="2"/>
  <c r="BS150" i="2"/>
  <c r="BT150" i="2"/>
  <c r="BU150" i="2"/>
  <c r="BV150" i="2"/>
  <c r="BW150" i="2"/>
  <c r="BX150" i="2"/>
  <c r="BY150" i="2"/>
  <c r="BZ150" i="2"/>
  <c r="I147" i="2"/>
  <c r="I148" i="2"/>
  <c r="I149" i="2"/>
  <c r="I150" i="2"/>
  <c r="I146" i="2"/>
  <c r="K90" i="2"/>
  <c r="L90" i="2"/>
  <c r="M90" i="2"/>
  <c r="N90" i="2"/>
  <c r="O90" i="2"/>
  <c r="P90" i="2"/>
  <c r="Q90" i="2"/>
  <c r="R90" i="2"/>
  <c r="S90" i="2"/>
  <c r="T90" i="2"/>
  <c r="U90" i="2"/>
  <c r="V90" i="2"/>
  <c r="W90" i="2"/>
  <c r="X90" i="2"/>
  <c r="Y90" i="2"/>
  <c r="Z90" i="2"/>
  <c r="AA90" i="2"/>
  <c r="AB90" i="2"/>
  <c r="AC90" i="2"/>
  <c r="AD90" i="2"/>
  <c r="AE90" i="2"/>
  <c r="AF90" i="2"/>
  <c r="AG90" i="2"/>
  <c r="AH90" i="2"/>
  <c r="AI90" i="2"/>
  <c r="AJ90" i="2"/>
  <c r="AK90" i="2"/>
  <c r="AL90" i="2"/>
  <c r="AM90" i="2"/>
  <c r="AN90" i="2"/>
  <c r="AO90" i="2"/>
  <c r="AP90" i="2"/>
  <c r="AQ90" i="2"/>
  <c r="AR90" i="2"/>
  <c r="AS90" i="2"/>
  <c r="AT90" i="2"/>
  <c r="AU90" i="2"/>
  <c r="AV90" i="2"/>
  <c r="AW90" i="2"/>
  <c r="AX90" i="2"/>
  <c r="AY90" i="2"/>
  <c r="AZ90" i="2"/>
  <c r="BA90" i="2"/>
  <c r="BB90" i="2"/>
  <c r="BC90" i="2"/>
  <c r="BD90" i="2"/>
  <c r="BE90" i="2"/>
  <c r="BF90" i="2"/>
  <c r="BG90" i="2"/>
  <c r="BH90" i="2"/>
  <c r="BI90" i="2"/>
  <c r="BJ90" i="2"/>
  <c r="BK90" i="2"/>
  <c r="BL90" i="2"/>
  <c r="BM90" i="2"/>
  <c r="BN90" i="2"/>
  <c r="BO90" i="2"/>
  <c r="BP90" i="2"/>
  <c r="BQ90" i="2"/>
  <c r="BR90" i="2"/>
  <c r="BS90" i="2"/>
  <c r="BT90" i="2"/>
  <c r="BU90" i="2"/>
  <c r="BV90" i="2"/>
  <c r="BW90" i="2"/>
  <c r="BX90" i="2"/>
  <c r="BY90" i="2"/>
  <c r="BZ90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X91" i="2"/>
  <c r="Y91" i="2"/>
  <c r="Z91" i="2"/>
  <c r="AA91" i="2"/>
  <c r="AB91" i="2"/>
  <c r="AC91" i="2"/>
  <c r="AD91" i="2"/>
  <c r="AE91" i="2"/>
  <c r="AF91" i="2"/>
  <c r="AG91" i="2"/>
  <c r="AH91" i="2"/>
  <c r="AI91" i="2"/>
  <c r="AJ91" i="2"/>
  <c r="AK91" i="2"/>
  <c r="AL91" i="2"/>
  <c r="AM91" i="2"/>
  <c r="AN91" i="2"/>
  <c r="AO91" i="2"/>
  <c r="AP91" i="2"/>
  <c r="AQ91" i="2"/>
  <c r="AR91" i="2"/>
  <c r="AS91" i="2"/>
  <c r="AT91" i="2"/>
  <c r="AU91" i="2"/>
  <c r="AV91" i="2"/>
  <c r="AW91" i="2"/>
  <c r="AX91" i="2"/>
  <c r="AY91" i="2"/>
  <c r="AZ91" i="2"/>
  <c r="BA91" i="2"/>
  <c r="BB91" i="2"/>
  <c r="BC91" i="2"/>
  <c r="BD91" i="2"/>
  <c r="BE91" i="2"/>
  <c r="BF91" i="2"/>
  <c r="BG91" i="2"/>
  <c r="BH91" i="2"/>
  <c r="BI91" i="2"/>
  <c r="BJ91" i="2"/>
  <c r="BK91" i="2"/>
  <c r="BL91" i="2"/>
  <c r="BM91" i="2"/>
  <c r="BN91" i="2"/>
  <c r="BO91" i="2"/>
  <c r="BP91" i="2"/>
  <c r="BQ91" i="2"/>
  <c r="BR91" i="2"/>
  <c r="BS91" i="2"/>
  <c r="BT91" i="2"/>
  <c r="BU91" i="2"/>
  <c r="BV91" i="2"/>
  <c r="BW91" i="2"/>
  <c r="BX91" i="2"/>
  <c r="BY91" i="2"/>
  <c r="BZ91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X92" i="2"/>
  <c r="Y92" i="2"/>
  <c r="Z92" i="2"/>
  <c r="AA92" i="2"/>
  <c r="AB92" i="2"/>
  <c r="AC92" i="2"/>
  <c r="AD92" i="2"/>
  <c r="AE92" i="2"/>
  <c r="AF92" i="2"/>
  <c r="AG92" i="2"/>
  <c r="AH92" i="2"/>
  <c r="AI92" i="2"/>
  <c r="AJ92" i="2"/>
  <c r="AK92" i="2"/>
  <c r="AL92" i="2"/>
  <c r="AM92" i="2"/>
  <c r="AN92" i="2"/>
  <c r="AO92" i="2"/>
  <c r="AP92" i="2"/>
  <c r="AQ92" i="2"/>
  <c r="AR92" i="2"/>
  <c r="AS92" i="2"/>
  <c r="AT92" i="2"/>
  <c r="AU92" i="2"/>
  <c r="AV92" i="2"/>
  <c r="AW92" i="2"/>
  <c r="AX92" i="2"/>
  <c r="AY92" i="2"/>
  <c r="AZ92" i="2"/>
  <c r="BA92" i="2"/>
  <c r="BB92" i="2"/>
  <c r="BC92" i="2"/>
  <c r="BD92" i="2"/>
  <c r="BE92" i="2"/>
  <c r="BF92" i="2"/>
  <c r="BG92" i="2"/>
  <c r="BH92" i="2"/>
  <c r="BI92" i="2"/>
  <c r="BJ92" i="2"/>
  <c r="BK92" i="2"/>
  <c r="BL92" i="2"/>
  <c r="BM92" i="2"/>
  <c r="BN92" i="2"/>
  <c r="BO92" i="2"/>
  <c r="BP92" i="2"/>
  <c r="BQ92" i="2"/>
  <c r="BR92" i="2"/>
  <c r="BS92" i="2"/>
  <c r="BT92" i="2"/>
  <c r="BU92" i="2"/>
  <c r="BV92" i="2"/>
  <c r="BW92" i="2"/>
  <c r="BX92" i="2"/>
  <c r="BY92" i="2"/>
  <c r="BZ92" i="2"/>
  <c r="K93" i="2"/>
  <c r="L93" i="2"/>
  <c r="M93" i="2"/>
  <c r="N93" i="2"/>
  <c r="O93" i="2"/>
  <c r="P93" i="2"/>
  <c r="Q93" i="2"/>
  <c r="R93" i="2"/>
  <c r="S93" i="2"/>
  <c r="T93" i="2"/>
  <c r="U93" i="2"/>
  <c r="V93" i="2"/>
  <c r="W93" i="2"/>
  <c r="X93" i="2"/>
  <c r="Y93" i="2"/>
  <c r="Z93" i="2"/>
  <c r="AA93" i="2"/>
  <c r="AB93" i="2"/>
  <c r="AC93" i="2"/>
  <c r="AD93" i="2"/>
  <c r="AE93" i="2"/>
  <c r="AF93" i="2"/>
  <c r="AG93" i="2"/>
  <c r="AH93" i="2"/>
  <c r="AI93" i="2"/>
  <c r="AJ93" i="2"/>
  <c r="AK93" i="2"/>
  <c r="AL93" i="2"/>
  <c r="AM93" i="2"/>
  <c r="AN93" i="2"/>
  <c r="AO93" i="2"/>
  <c r="AP93" i="2"/>
  <c r="AQ93" i="2"/>
  <c r="AR93" i="2"/>
  <c r="AS93" i="2"/>
  <c r="AT93" i="2"/>
  <c r="AU93" i="2"/>
  <c r="AV93" i="2"/>
  <c r="AW93" i="2"/>
  <c r="AX93" i="2"/>
  <c r="AY93" i="2"/>
  <c r="AZ93" i="2"/>
  <c r="BA93" i="2"/>
  <c r="BB93" i="2"/>
  <c r="BC93" i="2"/>
  <c r="BD93" i="2"/>
  <c r="BE93" i="2"/>
  <c r="BF93" i="2"/>
  <c r="BG93" i="2"/>
  <c r="BH93" i="2"/>
  <c r="BI93" i="2"/>
  <c r="BJ93" i="2"/>
  <c r="BK93" i="2"/>
  <c r="BL93" i="2"/>
  <c r="BM93" i="2"/>
  <c r="BN93" i="2"/>
  <c r="BO93" i="2"/>
  <c r="BP93" i="2"/>
  <c r="BQ93" i="2"/>
  <c r="BR93" i="2"/>
  <c r="BS93" i="2"/>
  <c r="BT93" i="2"/>
  <c r="BU93" i="2"/>
  <c r="BV93" i="2"/>
  <c r="BW93" i="2"/>
  <c r="BX93" i="2"/>
  <c r="BY93" i="2"/>
  <c r="BZ93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X94" i="2"/>
  <c r="Y94" i="2"/>
  <c r="Z94" i="2"/>
  <c r="AA94" i="2"/>
  <c r="AB94" i="2"/>
  <c r="AC94" i="2"/>
  <c r="AD94" i="2"/>
  <c r="AE94" i="2"/>
  <c r="AF94" i="2"/>
  <c r="AG94" i="2"/>
  <c r="AH94" i="2"/>
  <c r="AI94" i="2"/>
  <c r="AJ94" i="2"/>
  <c r="AK94" i="2"/>
  <c r="AL94" i="2"/>
  <c r="AM94" i="2"/>
  <c r="AN94" i="2"/>
  <c r="AO94" i="2"/>
  <c r="AP94" i="2"/>
  <c r="AQ94" i="2"/>
  <c r="AR94" i="2"/>
  <c r="AS94" i="2"/>
  <c r="AT94" i="2"/>
  <c r="AU94" i="2"/>
  <c r="AV94" i="2"/>
  <c r="AW94" i="2"/>
  <c r="AX94" i="2"/>
  <c r="AY94" i="2"/>
  <c r="AZ94" i="2"/>
  <c r="BA94" i="2"/>
  <c r="BB94" i="2"/>
  <c r="BC94" i="2"/>
  <c r="BD94" i="2"/>
  <c r="BE94" i="2"/>
  <c r="BF94" i="2"/>
  <c r="BG94" i="2"/>
  <c r="BH94" i="2"/>
  <c r="BI94" i="2"/>
  <c r="BJ94" i="2"/>
  <c r="BK94" i="2"/>
  <c r="BL94" i="2"/>
  <c r="BM94" i="2"/>
  <c r="BN94" i="2"/>
  <c r="BO94" i="2"/>
  <c r="BP94" i="2"/>
  <c r="BQ94" i="2"/>
  <c r="BR94" i="2"/>
  <c r="BS94" i="2"/>
  <c r="BT94" i="2"/>
  <c r="BU94" i="2"/>
  <c r="BV94" i="2"/>
  <c r="BW94" i="2"/>
  <c r="BX94" i="2"/>
  <c r="BY94" i="2"/>
  <c r="BZ94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Z95" i="2"/>
  <c r="AA95" i="2"/>
  <c r="AB95" i="2"/>
  <c r="AC95" i="2"/>
  <c r="AD95" i="2"/>
  <c r="AE95" i="2"/>
  <c r="AF95" i="2"/>
  <c r="AG95" i="2"/>
  <c r="AH95" i="2"/>
  <c r="AI95" i="2"/>
  <c r="AJ95" i="2"/>
  <c r="AK95" i="2"/>
  <c r="AL95" i="2"/>
  <c r="AM95" i="2"/>
  <c r="AN95" i="2"/>
  <c r="AO95" i="2"/>
  <c r="AP95" i="2"/>
  <c r="AQ95" i="2"/>
  <c r="AR95" i="2"/>
  <c r="AS95" i="2"/>
  <c r="AT95" i="2"/>
  <c r="AU95" i="2"/>
  <c r="AV95" i="2"/>
  <c r="AW95" i="2"/>
  <c r="AX95" i="2"/>
  <c r="AY95" i="2"/>
  <c r="AZ95" i="2"/>
  <c r="BA95" i="2"/>
  <c r="BB95" i="2"/>
  <c r="BC95" i="2"/>
  <c r="BD95" i="2"/>
  <c r="BE95" i="2"/>
  <c r="BF95" i="2"/>
  <c r="BG95" i="2"/>
  <c r="BH95" i="2"/>
  <c r="BI95" i="2"/>
  <c r="BJ95" i="2"/>
  <c r="BK95" i="2"/>
  <c r="BL95" i="2"/>
  <c r="BM95" i="2"/>
  <c r="BN95" i="2"/>
  <c r="BO95" i="2"/>
  <c r="BP95" i="2"/>
  <c r="BQ95" i="2"/>
  <c r="BR95" i="2"/>
  <c r="BS95" i="2"/>
  <c r="BT95" i="2"/>
  <c r="BU95" i="2"/>
  <c r="BV95" i="2"/>
  <c r="BW95" i="2"/>
  <c r="BX95" i="2"/>
  <c r="BY95" i="2"/>
  <c r="BZ95" i="2"/>
  <c r="I91" i="2"/>
  <c r="J91" i="2"/>
  <c r="I92" i="2"/>
  <c r="J92" i="2"/>
  <c r="I93" i="2"/>
  <c r="J93" i="2"/>
  <c r="I94" i="2"/>
  <c r="J94" i="2"/>
  <c r="J95" i="2"/>
  <c r="I90" i="2"/>
  <c r="J90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Y73" i="2"/>
  <c r="Z73" i="2"/>
  <c r="AA73" i="2"/>
  <c r="AB73" i="2"/>
  <c r="AC73" i="2"/>
  <c r="AD73" i="2"/>
  <c r="AE73" i="2"/>
  <c r="AF73" i="2"/>
  <c r="AG73" i="2"/>
  <c r="AH73" i="2"/>
  <c r="AI73" i="2"/>
  <c r="AJ73" i="2"/>
  <c r="AK73" i="2"/>
  <c r="AL73" i="2"/>
  <c r="AM73" i="2"/>
  <c r="AN73" i="2"/>
  <c r="AO73" i="2"/>
  <c r="AP73" i="2"/>
  <c r="AQ73" i="2"/>
  <c r="AR73" i="2"/>
  <c r="AS73" i="2"/>
  <c r="AT73" i="2"/>
  <c r="AU73" i="2"/>
  <c r="AV73" i="2"/>
  <c r="AW73" i="2"/>
  <c r="AX73" i="2"/>
  <c r="AY73" i="2"/>
  <c r="AZ73" i="2"/>
  <c r="BA73" i="2"/>
  <c r="BB73" i="2"/>
  <c r="BC73" i="2"/>
  <c r="BD73" i="2"/>
  <c r="BE73" i="2"/>
  <c r="BF73" i="2"/>
  <c r="BG73" i="2"/>
  <c r="BH73" i="2"/>
  <c r="BI73" i="2"/>
  <c r="BJ73" i="2"/>
  <c r="BK73" i="2"/>
  <c r="BL73" i="2"/>
  <c r="BM73" i="2"/>
  <c r="BN73" i="2"/>
  <c r="BO73" i="2"/>
  <c r="BP73" i="2"/>
  <c r="BQ73" i="2"/>
  <c r="BR73" i="2"/>
  <c r="BS73" i="2"/>
  <c r="BT73" i="2"/>
  <c r="BU73" i="2"/>
  <c r="BV73" i="2"/>
  <c r="BW73" i="2"/>
  <c r="BX73" i="2"/>
  <c r="BY73" i="2"/>
  <c r="BZ73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AF74" i="2"/>
  <c r="AG74" i="2"/>
  <c r="AH74" i="2"/>
  <c r="AI74" i="2"/>
  <c r="AJ74" i="2"/>
  <c r="AK74" i="2"/>
  <c r="AL74" i="2"/>
  <c r="AM74" i="2"/>
  <c r="AN74" i="2"/>
  <c r="AO74" i="2"/>
  <c r="AP74" i="2"/>
  <c r="AQ74" i="2"/>
  <c r="AR74" i="2"/>
  <c r="AS74" i="2"/>
  <c r="AT74" i="2"/>
  <c r="AU74" i="2"/>
  <c r="AV74" i="2"/>
  <c r="AW74" i="2"/>
  <c r="AX74" i="2"/>
  <c r="AY74" i="2"/>
  <c r="AZ74" i="2"/>
  <c r="BA74" i="2"/>
  <c r="BB74" i="2"/>
  <c r="BC74" i="2"/>
  <c r="BD74" i="2"/>
  <c r="BE74" i="2"/>
  <c r="BF74" i="2"/>
  <c r="BG74" i="2"/>
  <c r="BH74" i="2"/>
  <c r="BI74" i="2"/>
  <c r="BJ74" i="2"/>
  <c r="BK74" i="2"/>
  <c r="BL74" i="2"/>
  <c r="BM74" i="2"/>
  <c r="BN74" i="2"/>
  <c r="BO74" i="2"/>
  <c r="BP74" i="2"/>
  <c r="BQ74" i="2"/>
  <c r="BR74" i="2"/>
  <c r="BS74" i="2"/>
  <c r="BT74" i="2"/>
  <c r="BU74" i="2"/>
  <c r="BV74" i="2"/>
  <c r="BW74" i="2"/>
  <c r="BX74" i="2"/>
  <c r="BY74" i="2"/>
  <c r="BZ74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Y75" i="2"/>
  <c r="Z75" i="2"/>
  <c r="AA75" i="2"/>
  <c r="AB75" i="2"/>
  <c r="AC75" i="2"/>
  <c r="AD75" i="2"/>
  <c r="AE75" i="2"/>
  <c r="AF75" i="2"/>
  <c r="AG75" i="2"/>
  <c r="AH75" i="2"/>
  <c r="AI75" i="2"/>
  <c r="AJ75" i="2"/>
  <c r="AK75" i="2"/>
  <c r="AL75" i="2"/>
  <c r="AM75" i="2"/>
  <c r="AN75" i="2"/>
  <c r="AO75" i="2"/>
  <c r="AP75" i="2"/>
  <c r="AQ75" i="2"/>
  <c r="AR75" i="2"/>
  <c r="AS75" i="2"/>
  <c r="AT75" i="2"/>
  <c r="AU75" i="2"/>
  <c r="AV75" i="2"/>
  <c r="AW75" i="2"/>
  <c r="AX75" i="2"/>
  <c r="AY75" i="2"/>
  <c r="AZ75" i="2"/>
  <c r="BA75" i="2"/>
  <c r="BB75" i="2"/>
  <c r="BC75" i="2"/>
  <c r="BD75" i="2"/>
  <c r="BE75" i="2"/>
  <c r="BF75" i="2"/>
  <c r="BG75" i="2"/>
  <c r="BH75" i="2"/>
  <c r="BI75" i="2"/>
  <c r="BJ75" i="2"/>
  <c r="BK75" i="2"/>
  <c r="BL75" i="2"/>
  <c r="BM75" i="2"/>
  <c r="BN75" i="2"/>
  <c r="BO75" i="2"/>
  <c r="BP75" i="2"/>
  <c r="BQ75" i="2"/>
  <c r="BR75" i="2"/>
  <c r="BS75" i="2"/>
  <c r="BT75" i="2"/>
  <c r="BU75" i="2"/>
  <c r="BV75" i="2"/>
  <c r="BW75" i="2"/>
  <c r="BX75" i="2"/>
  <c r="BY75" i="2"/>
  <c r="BZ75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X76" i="2"/>
  <c r="Y76" i="2"/>
  <c r="Z76" i="2"/>
  <c r="AA76" i="2"/>
  <c r="AB76" i="2"/>
  <c r="AC76" i="2"/>
  <c r="AD76" i="2"/>
  <c r="AE76" i="2"/>
  <c r="AF76" i="2"/>
  <c r="AG76" i="2"/>
  <c r="AH76" i="2"/>
  <c r="AI76" i="2"/>
  <c r="AJ76" i="2"/>
  <c r="AK76" i="2"/>
  <c r="AL76" i="2"/>
  <c r="AM76" i="2"/>
  <c r="AN76" i="2"/>
  <c r="AO76" i="2"/>
  <c r="AP76" i="2"/>
  <c r="AQ76" i="2"/>
  <c r="AR76" i="2"/>
  <c r="AS76" i="2"/>
  <c r="AT76" i="2"/>
  <c r="AU76" i="2"/>
  <c r="AV76" i="2"/>
  <c r="AW76" i="2"/>
  <c r="AX76" i="2"/>
  <c r="AY76" i="2"/>
  <c r="AZ76" i="2"/>
  <c r="BA76" i="2"/>
  <c r="BB76" i="2"/>
  <c r="BC76" i="2"/>
  <c r="BD76" i="2"/>
  <c r="BE76" i="2"/>
  <c r="BF76" i="2"/>
  <c r="BG76" i="2"/>
  <c r="BH76" i="2"/>
  <c r="BI76" i="2"/>
  <c r="BJ76" i="2"/>
  <c r="BK76" i="2"/>
  <c r="BL76" i="2"/>
  <c r="BM76" i="2"/>
  <c r="BN76" i="2"/>
  <c r="BO76" i="2"/>
  <c r="BP76" i="2"/>
  <c r="BQ76" i="2"/>
  <c r="BR76" i="2"/>
  <c r="BS76" i="2"/>
  <c r="BT76" i="2"/>
  <c r="BU76" i="2"/>
  <c r="BV76" i="2"/>
  <c r="BW76" i="2"/>
  <c r="BX76" i="2"/>
  <c r="BY76" i="2"/>
  <c r="BZ76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Z77" i="2"/>
  <c r="AA77" i="2"/>
  <c r="AB77" i="2"/>
  <c r="AC77" i="2"/>
  <c r="AD77" i="2"/>
  <c r="AE77" i="2"/>
  <c r="AF77" i="2"/>
  <c r="AG77" i="2"/>
  <c r="AH77" i="2"/>
  <c r="AI77" i="2"/>
  <c r="AJ77" i="2"/>
  <c r="AK77" i="2"/>
  <c r="AL77" i="2"/>
  <c r="AM77" i="2"/>
  <c r="AN77" i="2"/>
  <c r="AO77" i="2"/>
  <c r="AP77" i="2"/>
  <c r="AQ77" i="2"/>
  <c r="AR77" i="2"/>
  <c r="AS77" i="2"/>
  <c r="AT77" i="2"/>
  <c r="AU77" i="2"/>
  <c r="AV77" i="2"/>
  <c r="AW77" i="2"/>
  <c r="AX77" i="2"/>
  <c r="AY77" i="2"/>
  <c r="AZ77" i="2"/>
  <c r="BA77" i="2"/>
  <c r="BB77" i="2"/>
  <c r="BC77" i="2"/>
  <c r="BD77" i="2"/>
  <c r="BE77" i="2"/>
  <c r="BF77" i="2"/>
  <c r="BG77" i="2"/>
  <c r="BH77" i="2"/>
  <c r="BI77" i="2"/>
  <c r="BJ77" i="2"/>
  <c r="BK77" i="2"/>
  <c r="BL77" i="2"/>
  <c r="BM77" i="2"/>
  <c r="BN77" i="2"/>
  <c r="BO77" i="2"/>
  <c r="BP77" i="2"/>
  <c r="BQ77" i="2"/>
  <c r="BR77" i="2"/>
  <c r="BS77" i="2"/>
  <c r="BT77" i="2"/>
  <c r="BU77" i="2"/>
  <c r="BV77" i="2"/>
  <c r="BW77" i="2"/>
  <c r="BX77" i="2"/>
  <c r="BY77" i="2"/>
  <c r="BZ77" i="2"/>
  <c r="I74" i="2"/>
  <c r="I75" i="2"/>
  <c r="I76" i="2"/>
  <c r="I77" i="2"/>
  <c r="I73" i="2"/>
  <c r="I95" i="2" l="1"/>
  <c r="I168" i="2"/>
  <c r="I204" i="2"/>
  <c r="I240" i="2"/>
  <c r="I242" i="2" s="1"/>
  <c r="I78" i="2"/>
  <c r="I187" i="2"/>
  <c r="I151" i="2"/>
  <c r="I265" i="2"/>
  <c r="I257" i="2"/>
  <c r="J277" i="2"/>
  <c r="K277" i="2"/>
  <c r="L277" i="2"/>
  <c r="M277" i="2"/>
  <c r="N277" i="2"/>
  <c r="O277" i="2"/>
  <c r="P277" i="2"/>
  <c r="Q277" i="2"/>
  <c r="R277" i="2"/>
  <c r="S277" i="2"/>
  <c r="T277" i="2"/>
  <c r="U277" i="2"/>
  <c r="V277" i="2"/>
  <c r="W277" i="2"/>
  <c r="X277" i="2"/>
  <c r="Y277" i="2"/>
  <c r="Z277" i="2"/>
  <c r="AA277" i="2"/>
  <c r="AB277" i="2"/>
  <c r="AC277" i="2"/>
  <c r="AD277" i="2"/>
  <c r="AE277" i="2"/>
  <c r="AF277" i="2"/>
  <c r="AG277" i="2"/>
  <c r="AH277" i="2"/>
  <c r="AI277" i="2"/>
  <c r="AJ277" i="2"/>
  <c r="AK277" i="2"/>
  <c r="AL277" i="2"/>
  <c r="AM277" i="2"/>
  <c r="AN277" i="2"/>
  <c r="AO277" i="2"/>
  <c r="AP277" i="2"/>
  <c r="AQ277" i="2"/>
  <c r="AR277" i="2"/>
  <c r="AS277" i="2"/>
  <c r="AT277" i="2"/>
  <c r="AU277" i="2"/>
  <c r="AV277" i="2"/>
  <c r="AW277" i="2"/>
  <c r="AX277" i="2"/>
  <c r="AY277" i="2"/>
  <c r="AZ277" i="2"/>
  <c r="BA277" i="2"/>
  <c r="BB277" i="2"/>
  <c r="BC277" i="2"/>
  <c r="BD277" i="2"/>
  <c r="BE277" i="2"/>
  <c r="BF277" i="2"/>
  <c r="BG277" i="2"/>
  <c r="BH277" i="2"/>
  <c r="BI277" i="2"/>
  <c r="BJ277" i="2"/>
  <c r="BK277" i="2"/>
  <c r="BL277" i="2"/>
  <c r="BM277" i="2"/>
  <c r="BN277" i="2"/>
  <c r="BO277" i="2"/>
  <c r="BP277" i="2"/>
  <c r="BQ277" i="2"/>
  <c r="BR277" i="2"/>
  <c r="BS277" i="2"/>
  <c r="BT277" i="2"/>
  <c r="BU277" i="2"/>
  <c r="BV277" i="2"/>
  <c r="BW277" i="2"/>
  <c r="BX277" i="2"/>
  <c r="BY277" i="2"/>
  <c r="BZ277" i="2"/>
  <c r="J278" i="2"/>
  <c r="K278" i="2"/>
  <c r="L278" i="2"/>
  <c r="M278" i="2"/>
  <c r="N278" i="2"/>
  <c r="O278" i="2"/>
  <c r="P278" i="2"/>
  <c r="Q278" i="2"/>
  <c r="R278" i="2"/>
  <c r="S278" i="2"/>
  <c r="T278" i="2"/>
  <c r="U278" i="2"/>
  <c r="V278" i="2"/>
  <c r="W278" i="2"/>
  <c r="X278" i="2"/>
  <c r="Y278" i="2"/>
  <c r="Z278" i="2"/>
  <c r="AA278" i="2"/>
  <c r="AB278" i="2"/>
  <c r="AC278" i="2"/>
  <c r="AD278" i="2"/>
  <c r="AE278" i="2"/>
  <c r="AF278" i="2"/>
  <c r="AG278" i="2"/>
  <c r="AH278" i="2"/>
  <c r="AI278" i="2"/>
  <c r="AJ278" i="2"/>
  <c r="AK278" i="2"/>
  <c r="AL278" i="2"/>
  <c r="AM278" i="2"/>
  <c r="AN278" i="2"/>
  <c r="AO278" i="2"/>
  <c r="AP278" i="2"/>
  <c r="AQ278" i="2"/>
  <c r="AR278" i="2"/>
  <c r="AS278" i="2"/>
  <c r="AT278" i="2"/>
  <c r="AU278" i="2"/>
  <c r="AV278" i="2"/>
  <c r="AW278" i="2"/>
  <c r="AX278" i="2"/>
  <c r="AY278" i="2"/>
  <c r="AZ278" i="2"/>
  <c r="BA278" i="2"/>
  <c r="BB278" i="2"/>
  <c r="BC278" i="2"/>
  <c r="BD278" i="2"/>
  <c r="BE278" i="2"/>
  <c r="BF278" i="2"/>
  <c r="BG278" i="2"/>
  <c r="BH278" i="2"/>
  <c r="BI278" i="2"/>
  <c r="BJ278" i="2"/>
  <c r="BK278" i="2"/>
  <c r="BL278" i="2"/>
  <c r="BM278" i="2"/>
  <c r="BN278" i="2"/>
  <c r="BO278" i="2"/>
  <c r="BP278" i="2"/>
  <c r="BQ278" i="2"/>
  <c r="BR278" i="2"/>
  <c r="BS278" i="2"/>
  <c r="BT278" i="2"/>
  <c r="BU278" i="2"/>
  <c r="BV278" i="2"/>
  <c r="BW278" i="2"/>
  <c r="BX278" i="2"/>
  <c r="BY278" i="2"/>
  <c r="BZ278" i="2"/>
  <c r="J279" i="2"/>
  <c r="K279" i="2"/>
  <c r="L279" i="2"/>
  <c r="M279" i="2"/>
  <c r="N279" i="2"/>
  <c r="O279" i="2"/>
  <c r="P279" i="2"/>
  <c r="Q279" i="2"/>
  <c r="R279" i="2"/>
  <c r="S279" i="2"/>
  <c r="T279" i="2"/>
  <c r="U279" i="2"/>
  <c r="V279" i="2"/>
  <c r="W279" i="2"/>
  <c r="X279" i="2"/>
  <c r="Y279" i="2"/>
  <c r="Z279" i="2"/>
  <c r="AA279" i="2"/>
  <c r="AB279" i="2"/>
  <c r="AC279" i="2"/>
  <c r="AD279" i="2"/>
  <c r="AE279" i="2"/>
  <c r="AF279" i="2"/>
  <c r="AG279" i="2"/>
  <c r="AH279" i="2"/>
  <c r="AI279" i="2"/>
  <c r="AJ279" i="2"/>
  <c r="AK279" i="2"/>
  <c r="AL279" i="2"/>
  <c r="AM279" i="2"/>
  <c r="AN279" i="2"/>
  <c r="AO279" i="2"/>
  <c r="AP279" i="2"/>
  <c r="AQ279" i="2"/>
  <c r="AR279" i="2"/>
  <c r="AS279" i="2"/>
  <c r="AT279" i="2"/>
  <c r="AU279" i="2"/>
  <c r="AV279" i="2"/>
  <c r="AW279" i="2"/>
  <c r="AX279" i="2"/>
  <c r="AY279" i="2"/>
  <c r="AZ279" i="2"/>
  <c r="BA279" i="2"/>
  <c r="BB279" i="2"/>
  <c r="BC279" i="2"/>
  <c r="BD279" i="2"/>
  <c r="BE279" i="2"/>
  <c r="BF279" i="2"/>
  <c r="BG279" i="2"/>
  <c r="BH279" i="2"/>
  <c r="BI279" i="2"/>
  <c r="BJ279" i="2"/>
  <c r="BK279" i="2"/>
  <c r="BL279" i="2"/>
  <c r="BM279" i="2"/>
  <c r="BN279" i="2"/>
  <c r="BO279" i="2"/>
  <c r="BP279" i="2"/>
  <c r="BQ279" i="2"/>
  <c r="BR279" i="2"/>
  <c r="BS279" i="2"/>
  <c r="BT279" i="2"/>
  <c r="BU279" i="2"/>
  <c r="BV279" i="2"/>
  <c r="BW279" i="2"/>
  <c r="BX279" i="2"/>
  <c r="BY279" i="2"/>
  <c r="BZ279" i="2"/>
  <c r="J280" i="2"/>
  <c r="K280" i="2"/>
  <c r="L280" i="2"/>
  <c r="M280" i="2"/>
  <c r="N280" i="2"/>
  <c r="O280" i="2"/>
  <c r="P280" i="2"/>
  <c r="Q280" i="2"/>
  <c r="R280" i="2"/>
  <c r="S280" i="2"/>
  <c r="T280" i="2"/>
  <c r="U280" i="2"/>
  <c r="V280" i="2"/>
  <c r="W280" i="2"/>
  <c r="X280" i="2"/>
  <c r="Y280" i="2"/>
  <c r="Z280" i="2"/>
  <c r="AA280" i="2"/>
  <c r="AB280" i="2"/>
  <c r="AC280" i="2"/>
  <c r="AD280" i="2"/>
  <c r="AE280" i="2"/>
  <c r="AF280" i="2"/>
  <c r="AG280" i="2"/>
  <c r="AH280" i="2"/>
  <c r="AI280" i="2"/>
  <c r="AJ280" i="2"/>
  <c r="AK280" i="2"/>
  <c r="AL280" i="2"/>
  <c r="AM280" i="2"/>
  <c r="AN280" i="2"/>
  <c r="AO280" i="2"/>
  <c r="AP280" i="2"/>
  <c r="AQ280" i="2"/>
  <c r="AR280" i="2"/>
  <c r="AS280" i="2"/>
  <c r="AT280" i="2"/>
  <c r="AU280" i="2"/>
  <c r="AV280" i="2"/>
  <c r="AW280" i="2"/>
  <c r="AX280" i="2"/>
  <c r="AY280" i="2"/>
  <c r="AZ280" i="2"/>
  <c r="BA280" i="2"/>
  <c r="BB280" i="2"/>
  <c r="BC280" i="2"/>
  <c r="BD280" i="2"/>
  <c r="BE280" i="2"/>
  <c r="BF280" i="2"/>
  <c r="BG280" i="2"/>
  <c r="BH280" i="2"/>
  <c r="BI280" i="2"/>
  <c r="BJ280" i="2"/>
  <c r="BK280" i="2"/>
  <c r="BL280" i="2"/>
  <c r="BM280" i="2"/>
  <c r="BN280" i="2"/>
  <c r="BO280" i="2"/>
  <c r="BP280" i="2"/>
  <c r="BQ280" i="2"/>
  <c r="BR280" i="2"/>
  <c r="BS280" i="2"/>
  <c r="BT280" i="2"/>
  <c r="BU280" i="2"/>
  <c r="BV280" i="2"/>
  <c r="BW280" i="2"/>
  <c r="BX280" i="2"/>
  <c r="BY280" i="2"/>
  <c r="BZ280" i="2"/>
  <c r="J281" i="2"/>
  <c r="K281" i="2"/>
  <c r="L281" i="2"/>
  <c r="M281" i="2"/>
  <c r="N281" i="2"/>
  <c r="O281" i="2"/>
  <c r="P281" i="2"/>
  <c r="Q281" i="2"/>
  <c r="R281" i="2"/>
  <c r="S281" i="2"/>
  <c r="T281" i="2"/>
  <c r="U281" i="2"/>
  <c r="V281" i="2"/>
  <c r="W281" i="2"/>
  <c r="X281" i="2"/>
  <c r="Y281" i="2"/>
  <c r="Z281" i="2"/>
  <c r="AA281" i="2"/>
  <c r="AB281" i="2"/>
  <c r="AC281" i="2"/>
  <c r="AD281" i="2"/>
  <c r="AE281" i="2"/>
  <c r="AF281" i="2"/>
  <c r="AG281" i="2"/>
  <c r="AH281" i="2"/>
  <c r="AI281" i="2"/>
  <c r="AJ281" i="2"/>
  <c r="AK281" i="2"/>
  <c r="AL281" i="2"/>
  <c r="AM281" i="2"/>
  <c r="AN281" i="2"/>
  <c r="AO281" i="2"/>
  <c r="AP281" i="2"/>
  <c r="AQ281" i="2"/>
  <c r="AR281" i="2"/>
  <c r="AS281" i="2"/>
  <c r="AT281" i="2"/>
  <c r="AU281" i="2"/>
  <c r="AV281" i="2"/>
  <c r="AW281" i="2"/>
  <c r="AX281" i="2"/>
  <c r="AY281" i="2"/>
  <c r="AZ281" i="2"/>
  <c r="BA281" i="2"/>
  <c r="BB281" i="2"/>
  <c r="BC281" i="2"/>
  <c r="BD281" i="2"/>
  <c r="BE281" i="2"/>
  <c r="BF281" i="2"/>
  <c r="BG281" i="2"/>
  <c r="BH281" i="2"/>
  <c r="BI281" i="2"/>
  <c r="BJ281" i="2"/>
  <c r="BK281" i="2"/>
  <c r="BL281" i="2"/>
  <c r="BM281" i="2"/>
  <c r="BN281" i="2"/>
  <c r="BO281" i="2"/>
  <c r="BP281" i="2"/>
  <c r="BQ281" i="2"/>
  <c r="BR281" i="2"/>
  <c r="BS281" i="2"/>
  <c r="BT281" i="2"/>
  <c r="BU281" i="2"/>
  <c r="BV281" i="2"/>
  <c r="BW281" i="2"/>
  <c r="BX281" i="2"/>
  <c r="BY281" i="2"/>
  <c r="BZ281" i="2"/>
  <c r="J269" i="2"/>
  <c r="K269" i="2"/>
  <c r="L269" i="2"/>
  <c r="M269" i="2"/>
  <c r="N269" i="2"/>
  <c r="O269" i="2"/>
  <c r="P269" i="2"/>
  <c r="Q269" i="2"/>
  <c r="R269" i="2"/>
  <c r="S269" i="2"/>
  <c r="T269" i="2"/>
  <c r="U269" i="2"/>
  <c r="V269" i="2"/>
  <c r="W269" i="2"/>
  <c r="X269" i="2"/>
  <c r="Y269" i="2"/>
  <c r="Z269" i="2"/>
  <c r="AA269" i="2"/>
  <c r="AB269" i="2"/>
  <c r="AC269" i="2"/>
  <c r="AD269" i="2"/>
  <c r="AE269" i="2"/>
  <c r="AF269" i="2"/>
  <c r="AG269" i="2"/>
  <c r="AH269" i="2"/>
  <c r="AI269" i="2"/>
  <c r="AJ269" i="2"/>
  <c r="AK269" i="2"/>
  <c r="AL269" i="2"/>
  <c r="AM269" i="2"/>
  <c r="AN269" i="2"/>
  <c r="AO269" i="2"/>
  <c r="AP269" i="2"/>
  <c r="AQ269" i="2"/>
  <c r="AR269" i="2"/>
  <c r="AS269" i="2"/>
  <c r="AT269" i="2"/>
  <c r="AU269" i="2"/>
  <c r="AV269" i="2"/>
  <c r="AW269" i="2"/>
  <c r="AX269" i="2"/>
  <c r="AY269" i="2"/>
  <c r="AZ269" i="2"/>
  <c r="BA269" i="2"/>
  <c r="BB269" i="2"/>
  <c r="BC269" i="2"/>
  <c r="BD269" i="2"/>
  <c r="BE269" i="2"/>
  <c r="BF269" i="2"/>
  <c r="BG269" i="2"/>
  <c r="BH269" i="2"/>
  <c r="BI269" i="2"/>
  <c r="BJ269" i="2"/>
  <c r="BK269" i="2"/>
  <c r="BL269" i="2"/>
  <c r="BM269" i="2"/>
  <c r="BN269" i="2"/>
  <c r="BO269" i="2"/>
  <c r="BP269" i="2"/>
  <c r="BQ269" i="2"/>
  <c r="BR269" i="2"/>
  <c r="BS269" i="2"/>
  <c r="BT269" i="2"/>
  <c r="BU269" i="2"/>
  <c r="BV269" i="2"/>
  <c r="BW269" i="2"/>
  <c r="BX269" i="2"/>
  <c r="BY269" i="2"/>
  <c r="BZ269" i="2"/>
  <c r="J270" i="2"/>
  <c r="K270" i="2"/>
  <c r="L270" i="2"/>
  <c r="M270" i="2"/>
  <c r="N270" i="2"/>
  <c r="O270" i="2"/>
  <c r="P270" i="2"/>
  <c r="Q270" i="2"/>
  <c r="R270" i="2"/>
  <c r="S270" i="2"/>
  <c r="T270" i="2"/>
  <c r="U270" i="2"/>
  <c r="V270" i="2"/>
  <c r="W270" i="2"/>
  <c r="X270" i="2"/>
  <c r="Y270" i="2"/>
  <c r="Z270" i="2"/>
  <c r="AA270" i="2"/>
  <c r="AB270" i="2"/>
  <c r="AC270" i="2"/>
  <c r="AD270" i="2"/>
  <c r="AE270" i="2"/>
  <c r="AF270" i="2"/>
  <c r="AG270" i="2"/>
  <c r="AH270" i="2"/>
  <c r="AI270" i="2"/>
  <c r="AJ270" i="2"/>
  <c r="AK270" i="2"/>
  <c r="AL270" i="2"/>
  <c r="AM270" i="2"/>
  <c r="AN270" i="2"/>
  <c r="AO270" i="2"/>
  <c r="AP270" i="2"/>
  <c r="AQ270" i="2"/>
  <c r="AR270" i="2"/>
  <c r="AS270" i="2"/>
  <c r="AT270" i="2"/>
  <c r="AU270" i="2"/>
  <c r="AV270" i="2"/>
  <c r="AW270" i="2"/>
  <c r="AX270" i="2"/>
  <c r="AY270" i="2"/>
  <c r="AZ270" i="2"/>
  <c r="BA270" i="2"/>
  <c r="BB270" i="2"/>
  <c r="BC270" i="2"/>
  <c r="BD270" i="2"/>
  <c r="BE270" i="2"/>
  <c r="BF270" i="2"/>
  <c r="BG270" i="2"/>
  <c r="BH270" i="2"/>
  <c r="BI270" i="2"/>
  <c r="BJ270" i="2"/>
  <c r="BK270" i="2"/>
  <c r="BL270" i="2"/>
  <c r="BM270" i="2"/>
  <c r="BN270" i="2"/>
  <c r="BO270" i="2"/>
  <c r="BP270" i="2"/>
  <c r="BQ270" i="2"/>
  <c r="BR270" i="2"/>
  <c r="BS270" i="2"/>
  <c r="BT270" i="2"/>
  <c r="BU270" i="2"/>
  <c r="BV270" i="2"/>
  <c r="BW270" i="2"/>
  <c r="BX270" i="2"/>
  <c r="BY270" i="2"/>
  <c r="BZ270" i="2"/>
  <c r="J271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W271" i="2"/>
  <c r="X271" i="2"/>
  <c r="Y271" i="2"/>
  <c r="Z271" i="2"/>
  <c r="AA271" i="2"/>
  <c r="AB271" i="2"/>
  <c r="AC271" i="2"/>
  <c r="AD271" i="2"/>
  <c r="AE271" i="2"/>
  <c r="AF271" i="2"/>
  <c r="AG271" i="2"/>
  <c r="AH271" i="2"/>
  <c r="AI271" i="2"/>
  <c r="AJ271" i="2"/>
  <c r="AK271" i="2"/>
  <c r="AL271" i="2"/>
  <c r="AM271" i="2"/>
  <c r="AN271" i="2"/>
  <c r="AO271" i="2"/>
  <c r="AP271" i="2"/>
  <c r="AQ271" i="2"/>
  <c r="AR271" i="2"/>
  <c r="AS271" i="2"/>
  <c r="AT271" i="2"/>
  <c r="AU271" i="2"/>
  <c r="AV271" i="2"/>
  <c r="AW271" i="2"/>
  <c r="AX271" i="2"/>
  <c r="AY271" i="2"/>
  <c r="AZ271" i="2"/>
  <c r="BA271" i="2"/>
  <c r="BB271" i="2"/>
  <c r="BC271" i="2"/>
  <c r="BD271" i="2"/>
  <c r="BE271" i="2"/>
  <c r="BF271" i="2"/>
  <c r="BG271" i="2"/>
  <c r="BH271" i="2"/>
  <c r="BI271" i="2"/>
  <c r="BJ271" i="2"/>
  <c r="BK271" i="2"/>
  <c r="BL271" i="2"/>
  <c r="BM271" i="2"/>
  <c r="BN271" i="2"/>
  <c r="BO271" i="2"/>
  <c r="BP271" i="2"/>
  <c r="BQ271" i="2"/>
  <c r="BR271" i="2"/>
  <c r="BS271" i="2"/>
  <c r="BT271" i="2"/>
  <c r="BU271" i="2"/>
  <c r="BV271" i="2"/>
  <c r="BW271" i="2"/>
  <c r="BX271" i="2"/>
  <c r="BY271" i="2"/>
  <c r="BZ271" i="2"/>
  <c r="J272" i="2"/>
  <c r="K272" i="2"/>
  <c r="L272" i="2"/>
  <c r="M272" i="2"/>
  <c r="N272" i="2"/>
  <c r="O272" i="2"/>
  <c r="P272" i="2"/>
  <c r="Q272" i="2"/>
  <c r="R272" i="2"/>
  <c r="S272" i="2"/>
  <c r="T272" i="2"/>
  <c r="U272" i="2"/>
  <c r="V272" i="2"/>
  <c r="W272" i="2"/>
  <c r="X272" i="2"/>
  <c r="Y272" i="2"/>
  <c r="Z272" i="2"/>
  <c r="AA272" i="2"/>
  <c r="AB272" i="2"/>
  <c r="AC272" i="2"/>
  <c r="AD272" i="2"/>
  <c r="AE272" i="2"/>
  <c r="AF272" i="2"/>
  <c r="AG272" i="2"/>
  <c r="AH272" i="2"/>
  <c r="AI272" i="2"/>
  <c r="AJ272" i="2"/>
  <c r="AK272" i="2"/>
  <c r="AL272" i="2"/>
  <c r="AM272" i="2"/>
  <c r="AN272" i="2"/>
  <c r="AO272" i="2"/>
  <c r="AP272" i="2"/>
  <c r="AQ272" i="2"/>
  <c r="AR272" i="2"/>
  <c r="AS272" i="2"/>
  <c r="AT272" i="2"/>
  <c r="AU272" i="2"/>
  <c r="AV272" i="2"/>
  <c r="AW272" i="2"/>
  <c r="AX272" i="2"/>
  <c r="AY272" i="2"/>
  <c r="AZ272" i="2"/>
  <c r="BA272" i="2"/>
  <c r="BB272" i="2"/>
  <c r="BC272" i="2"/>
  <c r="BD272" i="2"/>
  <c r="BE272" i="2"/>
  <c r="BF272" i="2"/>
  <c r="BG272" i="2"/>
  <c r="BH272" i="2"/>
  <c r="BI272" i="2"/>
  <c r="BJ272" i="2"/>
  <c r="BK272" i="2"/>
  <c r="BL272" i="2"/>
  <c r="BM272" i="2"/>
  <c r="BN272" i="2"/>
  <c r="BO272" i="2"/>
  <c r="BP272" i="2"/>
  <c r="BQ272" i="2"/>
  <c r="BR272" i="2"/>
  <c r="BS272" i="2"/>
  <c r="BT272" i="2"/>
  <c r="BU272" i="2"/>
  <c r="BV272" i="2"/>
  <c r="BW272" i="2"/>
  <c r="BX272" i="2"/>
  <c r="BY272" i="2"/>
  <c r="BZ272" i="2"/>
  <c r="J273" i="2"/>
  <c r="K273" i="2"/>
  <c r="L273" i="2"/>
  <c r="M273" i="2"/>
  <c r="N273" i="2"/>
  <c r="O273" i="2"/>
  <c r="P273" i="2"/>
  <c r="Q273" i="2"/>
  <c r="R273" i="2"/>
  <c r="S273" i="2"/>
  <c r="T273" i="2"/>
  <c r="U273" i="2"/>
  <c r="V273" i="2"/>
  <c r="W273" i="2"/>
  <c r="X273" i="2"/>
  <c r="Y273" i="2"/>
  <c r="Z273" i="2"/>
  <c r="AA273" i="2"/>
  <c r="AB273" i="2"/>
  <c r="AC273" i="2"/>
  <c r="AD273" i="2"/>
  <c r="AE273" i="2"/>
  <c r="AF273" i="2"/>
  <c r="AG273" i="2"/>
  <c r="AH273" i="2"/>
  <c r="AI273" i="2"/>
  <c r="AJ273" i="2"/>
  <c r="AK273" i="2"/>
  <c r="AL273" i="2"/>
  <c r="AM273" i="2"/>
  <c r="AN273" i="2"/>
  <c r="AO273" i="2"/>
  <c r="AP273" i="2"/>
  <c r="AQ273" i="2"/>
  <c r="AR273" i="2"/>
  <c r="AS273" i="2"/>
  <c r="AT273" i="2"/>
  <c r="AU273" i="2"/>
  <c r="AV273" i="2"/>
  <c r="AW273" i="2"/>
  <c r="AX273" i="2"/>
  <c r="AY273" i="2"/>
  <c r="AZ273" i="2"/>
  <c r="BA273" i="2"/>
  <c r="BB273" i="2"/>
  <c r="BC273" i="2"/>
  <c r="BD273" i="2"/>
  <c r="BE273" i="2"/>
  <c r="BF273" i="2"/>
  <c r="BG273" i="2"/>
  <c r="BH273" i="2"/>
  <c r="BI273" i="2"/>
  <c r="BJ273" i="2"/>
  <c r="BK273" i="2"/>
  <c r="BL273" i="2"/>
  <c r="BM273" i="2"/>
  <c r="BN273" i="2"/>
  <c r="BO273" i="2"/>
  <c r="BP273" i="2"/>
  <c r="BQ273" i="2"/>
  <c r="BR273" i="2"/>
  <c r="BS273" i="2"/>
  <c r="BT273" i="2"/>
  <c r="BU273" i="2"/>
  <c r="BV273" i="2"/>
  <c r="BW273" i="2"/>
  <c r="BX273" i="2"/>
  <c r="BY273" i="2"/>
  <c r="BZ273" i="2"/>
  <c r="I277" i="2"/>
  <c r="I278" i="2"/>
  <c r="I279" i="2"/>
  <c r="I280" i="2"/>
  <c r="I281" i="2"/>
  <c r="I270" i="2"/>
  <c r="I271" i="2"/>
  <c r="I272" i="2"/>
  <c r="I273" i="2"/>
  <c r="I269" i="2"/>
  <c r="C51" i="2"/>
  <c r="I206" i="2" l="1"/>
  <c r="O49" i="2" s="1"/>
  <c r="I170" i="2"/>
  <c r="I97" i="2"/>
  <c r="P49" i="2" s="1"/>
  <c r="I282" i="2"/>
  <c r="I274" i="2"/>
  <c r="BZ131" i="2"/>
  <c r="BY131" i="2"/>
  <c r="BX131" i="2"/>
  <c r="BW131" i="2"/>
  <c r="BV131" i="2"/>
  <c r="BU131" i="2"/>
  <c r="BT131" i="2"/>
  <c r="BS131" i="2"/>
  <c r="BR131" i="2"/>
  <c r="BQ131" i="2"/>
  <c r="BP131" i="2"/>
  <c r="BO131" i="2"/>
  <c r="BN131" i="2"/>
  <c r="BM131" i="2"/>
  <c r="BL131" i="2"/>
  <c r="BK131" i="2"/>
  <c r="BJ131" i="2"/>
  <c r="BI131" i="2"/>
  <c r="BH131" i="2"/>
  <c r="BG131" i="2"/>
  <c r="BF131" i="2"/>
  <c r="BE131" i="2"/>
  <c r="BD131" i="2"/>
  <c r="BC131" i="2"/>
  <c r="BB131" i="2"/>
  <c r="BA131" i="2"/>
  <c r="AZ131" i="2"/>
  <c r="AY131" i="2"/>
  <c r="AX131" i="2"/>
  <c r="AW131" i="2"/>
  <c r="AV131" i="2"/>
  <c r="AU131" i="2"/>
  <c r="AT131" i="2"/>
  <c r="AS131" i="2"/>
  <c r="AR131" i="2"/>
  <c r="AQ131" i="2"/>
  <c r="AP131" i="2"/>
  <c r="AO131" i="2"/>
  <c r="AN131" i="2"/>
  <c r="AM131" i="2"/>
  <c r="AL131" i="2"/>
  <c r="AK131" i="2"/>
  <c r="AJ131" i="2"/>
  <c r="AI131" i="2"/>
  <c r="AH131" i="2"/>
  <c r="AG131" i="2"/>
  <c r="AF131" i="2"/>
  <c r="AE131" i="2"/>
  <c r="AD131" i="2"/>
  <c r="AC131" i="2"/>
  <c r="AB131" i="2"/>
  <c r="AA131" i="2"/>
  <c r="Z131" i="2"/>
  <c r="Y131" i="2"/>
  <c r="X131" i="2"/>
  <c r="W131" i="2"/>
  <c r="V131" i="2"/>
  <c r="U131" i="2"/>
  <c r="T131" i="2"/>
  <c r="S131" i="2"/>
  <c r="R131" i="2"/>
  <c r="Q131" i="2"/>
  <c r="P131" i="2"/>
  <c r="O131" i="2"/>
  <c r="N131" i="2"/>
  <c r="M131" i="2"/>
  <c r="L131" i="2"/>
  <c r="K131" i="2"/>
  <c r="J131" i="2"/>
  <c r="I131" i="2"/>
  <c r="BZ130" i="2"/>
  <c r="BY130" i="2"/>
  <c r="BX130" i="2"/>
  <c r="BW130" i="2"/>
  <c r="BV130" i="2"/>
  <c r="BU130" i="2"/>
  <c r="BT130" i="2"/>
  <c r="BS130" i="2"/>
  <c r="BR130" i="2"/>
  <c r="BQ130" i="2"/>
  <c r="BP130" i="2"/>
  <c r="BO130" i="2"/>
  <c r="BN130" i="2"/>
  <c r="BM130" i="2"/>
  <c r="BL130" i="2"/>
  <c r="BK130" i="2"/>
  <c r="BJ130" i="2"/>
  <c r="BI130" i="2"/>
  <c r="BH130" i="2"/>
  <c r="BG130" i="2"/>
  <c r="BF130" i="2"/>
  <c r="BE130" i="2"/>
  <c r="BD130" i="2"/>
  <c r="BC130" i="2"/>
  <c r="BB130" i="2"/>
  <c r="BA130" i="2"/>
  <c r="AZ130" i="2"/>
  <c r="AY130" i="2"/>
  <c r="AX130" i="2"/>
  <c r="AW130" i="2"/>
  <c r="AV130" i="2"/>
  <c r="AU130" i="2"/>
  <c r="AT130" i="2"/>
  <c r="AS130" i="2"/>
  <c r="AR130" i="2"/>
  <c r="AQ130" i="2"/>
  <c r="AP130" i="2"/>
  <c r="AO130" i="2"/>
  <c r="AN130" i="2"/>
  <c r="AM130" i="2"/>
  <c r="AL130" i="2"/>
  <c r="AK130" i="2"/>
  <c r="AJ130" i="2"/>
  <c r="AI130" i="2"/>
  <c r="AH130" i="2"/>
  <c r="AG130" i="2"/>
  <c r="AF130" i="2"/>
  <c r="AE130" i="2"/>
  <c r="AD130" i="2"/>
  <c r="AC130" i="2"/>
  <c r="AB130" i="2"/>
  <c r="AA130" i="2"/>
  <c r="Z130" i="2"/>
  <c r="Y130" i="2"/>
  <c r="X130" i="2"/>
  <c r="W130" i="2"/>
  <c r="V130" i="2"/>
  <c r="U130" i="2"/>
  <c r="T130" i="2"/>
  <c r="S130" i="2"/>
  <c r="R130" i="2"/>
  <c r="Q130" i="2"/>
  <c r="P130" i="2"/>
  <c r="O130" i="2"/>
  <c r="N130" i="2"/>
  <c r="M130" i="2"/>
  <c r="L130" i="2"/>
  <c r="K130" i="2"/>
  <c r="J130" i="2"/>
  <c r="I130" i="2"/>
  <c r="BZ129" i="2"/>
  <c r="BY129" i="2"/>
  <c r="BX129" i="2"/>
  <c r="BW129" i="2"/>
  <c r="BV129" i="2"/>
  <c r="BU129" i="2"/>
  <c r="BT129" i="2"/>
  <c r="BS129" i="2"/>
  <c r="BR129" i="2"/>
  <c r="BQ129" i="2"/>
  <c r="BP129" i="2"/>
  <c r="BO129" i="2"/>
  <c r="BN129" i="2"/>
  <c r="BM129" i="2"/>
  <c r="BL129" i="2"/>
  <c r="BK129" i="2"/>
  <c r="BJ129" i="2"/>
  <c r="BI129" i="2"/>
  <c r="BH129" i="2"/>
  <c r="BG129" i="2"/>
  <c r="BF129" i="2"/>
  <c r="BE129" i="2"/>
  <c r="BD129" i="2"/>
  <c r="BC129" i="2"/>
  <c r="BB129" i="2"/>
  <c r="BA129" i="2"/>
  <c r="AZ129" i="2"/>
  <c r="AY129" i="2"/>
  <c r="AX129" i="2"/>
  <c r="AW129" i="2"/>
  <c r="AV129" i="2"/>
  <c r="AU129" i="2"/>
  <c r="AT129" i="2"/>
  <c r="AS129" i="2"/>
  <c r="AR129" i="2"/>
  <c r="AQ129" i="2"/>
  <c r="AP129" i="2"/>
  <c r="AO129" i="2"/>
  <c r="AN129" i="2"/>
  <c r="AM129" i="2"/>
  <c r="AL129" i="2"/>
  <c r="AK129" i="2"/>
  <c r="AJ129" i="2"/>
  <c r="AI129" i="2"/>
  <c r="AH129" i="2"/>
  <c r="AG129" i="2"/>
  <c r="AF129" i="2"/>
  <c r="AE129" i="2"/>
  <c r="AD129" i="2"/>
  <c r="AC129" i="2"/>
  <c r="AB129" i="2"/>
  <c r="AA129" i="2"/>
  <c r="Z129" i="2"/>
  <c r="Y129" i="2"/>
  <c r="X129" i="2"/>
  <c r="W129" i="2"/>
  <c r="V129" i="2"/>
  <c r="U129" i="2"/>
  <c r="T129" i="2"/>
  <c r="S129" i="2"/>
  <c r="R129" i="2"/>
  <c r="Q129" i="2"/>
  <c r="P129" i="2"/>
  <c r="O129" i="2"/>
  <c r="N129" i="2"/>
  <c r="M129" i="2"/>
  <c r="L129" i="2"/>
  <c r="K129" i="2"/>
  <c r="J129" i="2"/>
  <c r="I129" i="2"/>
  <c r="BZ128" i="2"/>
  <c r="BY128" i="2"/>
  <c r="BX128" i="2"/>
  <c r="BW128" i="2"/>
  <c r="BV128" i="2"/>
  <c r="BU128" i="2"/>
  <c r="BT128" i="2"/>
  <c r="BS128" i="2"/>
  <c r="BR128" i="2"/>
  <c r="BQ128" i="2"/>
  <c r="BP128" i="2"/>
  <c r="BO128" i="2"/>
  <c r="BN128" i="2"/>
  <c r="BM128" i="2"/>
  <c r="BL128" i="2"/>
  <c r="BK128" i="2"/>
  <c r="BJ128" i="2"/>
  <c r="BI128" i="2"/>
  <c r="BH128" i="2"/>
  <c r="BG128" i="2"/>
  <c r="BF128" i="2"/>
  <c r="BE128" i="2"/>
  <c r="BD128" i="2"/>
  <c r="BC128" i="2"/>
  <c r="BB128" i="2"/>
  <c r="BA128" i="2"/>
  <c r="AZ128" i="2"/>
  <c r="AY128" i="2"/>
  <c r="AX128" i="2"/>
  <c r="AW128" i="2"/>
  <c r="AV128" i="2"/>
  <c r="AU128" i="2"/>
  <c r="AT128" i="2"/>
  <c r="AS128" i="2"/>
  <c r="AR128" i="2"/>
  <c r="AQ128" i="2"/>
  <c r="AP128" i="2"/>
  <c r="AO128" i="2"/>
  <c r="AN128" i="2"/>
  <c r="AM128" i="2"/>
  <c r="AL128" i="2"/>
  <c r="AK128" i="2"/>
  <c r="AJ128" i="2"/>
  <c r="AI128" i="2"/>
  <c r="AH128" i="2"/>
  <c r="AG128" i="2"/>
  <c r="AF128" i="2"/>
  <c r="AE128" i="2"/>
  <c r="AD128" i="2"/>
  <c r="AC128" i="2"/>
  <c r="AB128" i="2"/>
  <c r="AA128" i="2"/>
  <c r="Z128" i="2"/>
  <c r="Y128" i="2"/>
  <c r="X128" i="2"/>
  <c r="W128" i="2"/>
  <c r="V128" i="2"/>
  <c r="U128" i="2"/>
  <c r="T128" i="2"/>
  <c r="S128" i="2"/>
  <c r="R128" i="2"/>
  <c r="Q128" i="2"/>
  <c r="P128" i="2"/>
  <c r="O128" i="2"/>
  <c r="N128" i="2"/>
  <c r="M128" i="2"/>
  <c r="L128" i="2"/>
  <c r="K128" i="2"/>
  <c r="J128" i="2"/>
  <c r="I128" i="2"/>
  <c r="BZ127" i="2"/>
  <c r="BY127" i="2"/>
  <c r="BX127" i="2"/>
  <c r="BX132" i="2" s="1"/>
  <c r="BW127" i="2"/>
  <c r="BV127" i="2"/>
  <c r="BU127" i="2"/>
  <c r="BT127" i="2"/>
  <c r="BS127" i="2"/>
  <c r="BR127" i="2"/>
  <c r="BQ127" i="2"/>
  <c r="BP127" i="2"/>
  <c r="BO127" i="2"/>
  <c r="BN127" i="2"/>
  <c r="BM127" i="2"/>
  <c r="BL127" i="2"/>
  <c r="BK127" i="2"/>
  <c r="BJ127" i="2"/>
  <c r="BI127" i="2"/>
  <c r="BH127" i="2"/>
  <c r="BG127" i="2"/>
  <c r="BF127" i="2"/>
  <c r="BF132" i="2" s="1"/>
  <c r="BE127" i="2"/>
  <c r="BE132" i="2" s="1"/>
  <c r="BD127" i="2"/>
  <c r="BD132" i="2" s="1"/>
  <c r="BC127" i="2"/>
  <c r="BC132" i="2" s="1"/>
  <c r="BB127" i="2"/>
  <c r="BA127" i="2"/>
  <c r="AZ127" i="2"/>
  <c r="AY127" i="2"/>
  <c r="AX127" i="2"/>
  <c r="AW127" i="2"/>
  <c r="AV127" i="2"/>
  <c r="AU127" i="2"/>
  <c r="AT127" i="2"/>
  <c r="AS127" i="2"/>
  <c r="AR127" i="2"/>
  <c r="AQ127" i="2"/>
  <c r="AP127" i="2"/>
  <c r="AO127" i="2"/>
  <c r="AN127" i="2"/>
  <c r="AM127" i="2"/>
  <c r="AL127" i="2"/>
  <c r="AK127" i="2"/>
  <c r="AJ127" i="2"/>
  <c r="AI127" i="2"/>
  <c r="AI132" i="2" s="1"/>
  <c r="AH127" i="2"/>
  <c r="AH132" i="2" s="1"/>
  <c r="AG127" i="2"/>
  <c r="AG132" i="2" s="1"/>
  <c r="AF127" i="2"/>
  <c r="AE127" i="2"/>
  <c r="AD127" i="2"/>
  <c r="AC127" i="2"/>
  <c r="AB127" i="2"/>
  <c r="AA127" i="2"/>
  <c r="Z127" i="2"/>
  <c r="Y127" i="2"/>
  <c r="X127" i="2"/>
  <c r="W127" i="2"/>
  <c r="V127" i="2"/>
  <c r="U127" i="2"/>
  <c r="T127" i="2"/>
  <c r="S127" i="2"/>
  <c r="R127" i="2"/>
  <c r="Q127" i="2"/>
  <c r="P127" i="2"/>
  <c r="O127" i="2"/>
  <c r="N127" i="2"/>
  <c r="M127" i="2"/>
  <c r="L127" i="2"/>
  <c r="K127" i="2"/>
  <c r="J127" i="2"/>
  <c r="I127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X112" i="2"/>
  <c r="Y112" i="2"/>
  <c r="Z112" i="2"/>
  <c r="AA112" i="2"/>
  <c r="AB112" i="2"/>
  <c r="AC112" i="2"/>
  <c r="AD112" i="2"/>
  <c r="AE112" i="2"/>
  <c r="AF112" i="2"/>
  <c r="AG112" i="2"/>
  <c r="AH112" i="2"/>
  <c r="AI112" i="2"/>
  <c r="AJ112" i="2"/>
  <c r="AK112" i="2"/>
  <c r="AL112" i="2"/>
  <c r="AM112" i="2"/>
  <c r="AN112" i="2"/>
  <c r="AO112" i="2"/>
  <c r="AP112" i="2"/>
  <c r="AQ112" i="2"/>
  <c r="AR112" i="2"/>
  <c r="AS112" i="2"/>
  <c r="AT112" i="2"/>
  <c r="AU112" i="2"/>
  <c r="AV112" i="2"/>
  <c r="AW112" i="2"/>
  <c r="AX112" i="2"/>
  <c r="AY112" i="2"/>
  <c r="AZ112" i="2"/>
  <c r="BA112" i="2"/>
  <c r="BB112" i="2"/>
  <c r="BC112" i="2"/>
  <c r="BD112" i="2"/>
  <c r="BE112" i="2"/>
  <c r="BF112" i="2"/>
  <c r="BG112" i="2"/>
  <c r="BH112" i="2"/>
  <c r="BI112" i="2"/>
  <c r="BJ112" i="2"/>
  <c r="BK112" i="2"/>
  <c r="BL112" i="2"/>
  <c r="BM112" i="2"/>
  <c r="BN112" i="2"/>
  <c r="BO112" i="2"/>
  <c r="BP112" i="2"/>
  <c r="BQ112" i="2"/>
  <c r="BR112" i="2"/>
  <c r="BS112" i="2"/>
  <c r="BT112" i="2"/>
  <c r="BU112" i="2"/>
  <c r="BV112" i="2"/>
  <c r="BW112" i="2"/>
  <c r="BX112" i="2"/>
  <c r="BY112" i="2"/>
  <c r="BZ112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X113" i="2"/>
  <c r="Y113" i="2"/>
  <c r="Z113" i="2"/>
  <c r="AA113" i="2"/>
  <c r="AB113" i="2"/>
  <c r="AC113" i="2"/>
  <c r="AD113" i="2"/>
  <c r="AE113" i="2"/>
  <c r="AF113" i="2"/>
  <c r="AG113" i="2"/>
  <c r="AH113" i="2"/>
  <c r="AI113" i="2"/>
  <c r="AJ113" i="2"/>
  <c r="AK113" i="2"/>
  <c r="AL113" i="2"/>
  <c r="AM113" i="2"/>
  <c r="AN113" i="2"/>
  <c r="AO113" i="2"/>
  <c r="AP113" i="2"/>
  <c r="AQ113" i="2"/>
  <c r="AR113" i="2"/>
  <c r="AS113" i="2"/>
  <c r="AT113" i="2"/>
  <c r="AU113" i="2"/>
  <c r="AV113" i="2"/>
  <c r="AW113" i="2"/>
  <c r="AX113" i="2"/>
  <c r="AY113" i="2"/>
  <c r="AZ113" i="2"/>
  <c r="BA113" i="2"/>
  <c r="BB113" i="2"/>
  <c r="BC113" i="2"/>
  <c r="BD113" i="2"/>
  <c r="BE113" i="2"/>
  <c r="BF113" i="2"/>
  <c r="BG113" i="2"/>
  <c r="BH113" i="2"/>
  <c r="BI113" i="2"/>
  <c r="BJ113" i="2"/>
  <c r="BK113" i="2"/>
  <c r="BL113" i="2"/>
  <c r="BM113" i="2"/>
  <c r="BN113" i="2"/>
  <c r="BO113" i="2"/>
  <c r="BP113" i="2"/>
  <c r="BQ113" i="2"/>
  <c r="BR113" i="2"/>
  <c r="BS113" i="2"/>
  <c r="BT113" i="2"/>
  <c r="BU113" i="2"/>
  <c r="BV113" i="2"/>
  <c r="BW113" i="2"/>
  <c r="BX113" i="2"/>
  <c r="BY113" i="2"/>
  <c r="BZ113" i="2"/>
  <c r="J114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X114" i="2"/>
  <c r="Y114" i="2"/>
  <c r="Z114" i="2"/>
  <c r="AA114" i="2"/>
  <c r="AB114" i="2"/>
  <c r="AC114" i="2"/>
  <c r="AD114" i="2"/>
  <c r="AE114" i="2"/>
  <c r="AF114" i="2"/>
  <c r="AG114" i="2"/>
  <c r="AH114" i="2"/>
  <c r="AI114" i="2"/>
  <c r="AJ114" i="2"/>
  <c r="AK114" i="2"/>
  <c r="AL114" i="2"/>
  <c r="AM114" i="2"/>
  <c r="AN114" i="2"/>
  <c r="AO114" i="2"/>
  <c r="AP114" i="2"/>
  <c r="AQ114" i="2"/>
  <c r="AR114" i="2"/>
  <c r="AS114" i="2"/>
  <c r="AT114" i="2"/>
  <c r="AU114" i="2"/>
  <c r="AV114" i="2"/>
  <c r="AW114" i="2"/>
  <c r="AX114" i="2"/>
  <c r="AY114" i="2"/>
  <c r="AZ114" i="2"/>
  <c r="BA114" i="2"/>
  <c r="BB114" i="2"/>
  <c r="BC114" i="2"/>
  <c r="BD114" i="2"/>
  <c r="BE114" i="2"/>
  <c r="BF114" i="2"/>
  <c r="BG114" i="2"/>
  <c r="BH114" i="2"/>
  <c r="BI114" i="2"/>
  <c r="BJ114" i="2"/>
  <c r="BK114" i="2"/>
  <c r="BL114" i="2"/>
  <c r="BM114" i="2"/>
  <c r="BN114" i="2"/>
  <c r="BO114" i="2"/>
  <c r="BP114" i="2"/>
  <c r="BQ114" i="2"/>
  <c r="BR114" i="2"/>
  <c r="BS114" i="2"/>
  <c r="BT114" i="2"/>
  <c r="BU114" i="2"/>
  <c r="BV114" i="2"/>
  <c r="BW114" i="2"/>
  <c r="BX114" i="2"/>
  <c r="BY114" i="2"/>
  <c r="BZ114" i="2"/>
  <c r="I114" i="2"/>
  <c r="I112" i="2"/>
  <c r="I113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X110" i="2"/>
  <c r="Y110" i="2"/>
  <c r="Z110" i="2"/>
  <c r="AA110" i="2"/>
  <c r="AB110" i="2"/>
  <c r="AC110" i="2"/>
  <c r="AD110" i="2"/>
  <c r="AE110" i="2"/>
  <c r="AF110" i="2"/>
  <c r="AG110" i="2"/>
  <c r="AG115" i="2" s="1"/>
  <c r="AH110" i="2"/>
  <c r="AH115" i="2" s="1"/>
  <c r="AI110" i="2"/>
  <c r="AI115" i="2" s="1"/>
  <c r="AJ110" i="2"/>
  <c r="AK110" i="2"/>
  <c r="AL110" i="2"/>
  <c r="AM110" i="2"/>
  <c r="AN110" i="2"/>
  <c r="AO110" i="2"/>
  <c r="AP110" i="2"/>
  <c r="AQ110" i="2"/>
  <c r="AR110" i="2"/>
  <c r="AS110" i="2"/>
  <c r="AT110" i="2"/>
  <c r="AU110" i="2"/>
  <c r="AV110" i="2"/>
  <c r="AW110" i="2"/>
  <c r="AX110" i="2"/>
  <c r="AY110" i="2"/>
  <c r="AZ110" i="2"/>
  <c r="BA110" i="2"/>
  <c r="BB110" i="2"/>
  <c r="BC110" i="2"/>
  <c r="BC115" i="2" s="1"/>
  <c r="BD110" i="2"/>
  <c r="BD115" i="2" s="1"/>
  <c r="BE110" i="2"/>
  <c r="BE115" i="2" s="1"/>
  <c r="BF110" i="2"/>
  <c r="BF115" i="2" s="1"/>
  <c r="BG110" i="2"/>
  <c r="BH110" i="2"/>
  <c r="BI110" i="2"/>
  <c r="BJ110" i="2"/>
  <c r="BK110" i="2"/>
  <c r="BL110" i="2"/>
  <c r="BM110" i="2"/>
  <c r="BN110" i="2"/>
  <c r="BO110" i="2"/>
  <c r="BP110" i="2"/>
  <c r="BQ110" i="2"/>
  <c r="BR110" i="2"/>
  <c r="BS110" i="2"/>
  <c r="BT110" i="2"/>
  <c r="BU110" i="2"/>
  <c r="BV110" i="2"/>
  <c r="BW110" i="2"/>
  <c r="BX110" i="2"/>
  <c r="BX115" i="2" s="1"/>
  <c r="BY110" i="2"/>
  <c r="BZ110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Y111" i="2"/>
  <c r="Z111" i="2"/>
  <c r="AA111" i="2"/>
  <c r="AB111" i="2"/>
  <c r="AC111" i="2"/>
  <c r="AD111" i="2"/>
  <c r="AE111" i="2"/>
  <c r="AF111" i="2"/>
  <c r="AG111" i="2"/>
  <c r="AH111" i="2"/>
  <c r="AI111" i="2"/>
  <c r="AJ111" i="2"/>
  <c r="AK111" i="2"/>
  <c r="AL111" i="2"/>
  <c r="AM111" i="2"/>
  <c r="AN111" i="2"/>
  <c r="AO111" i="2"/>
  <c r="AP111" i="2"/>
  <c r="AQ111" i="2"/>
  <c r="AR111" i="2"/>
  <c r="AS111" i="2"/>
  <c r="AT111" i="2"/>
  <c r="AU111" i="2"/>
  <c r="AV111" i="2"/>
  <c r="AW111" i="2"/>
  <c r="AX111" i="2"/>
  <c r="AY111" i="2"/>
  <c r="AZ111" i="2"/>
  <c r="BA111" i="2"/>
  <c r="BB111" i="2"/>
  <c r="BC111" i="2"/>
  <c r="BD111" i="2"/>
  <c r="BE111" i="2"/>
  <c r="BF111" i="2"/>
  <c r="BG111" i="2"/>
  <c r="BH111" i="2"/>
  <c r="BI111" i="2"/>
  <c r="BJ111" i="2"/>
  <c r="BK111" i="2"/>
  <c r="BL111" i="2"/>
  <c r="BM111" i="2"/>
  <c r="BN111" i="2"/>
  <c r="BO111" i="2"/>
  <c r="BP111" i="2"/>
  <c r="BQ111" i="2"/>
  <c r="BR111" i="2"/>
  <c r="BS111" i="2"/>
  <c r="BT111" i="2"/>
  <c r="BU111" i="2"/>
  <c r="BV111" i="2"/>
  <c r="BW111" i="2"/>
  <c r="BX111" i="2"/>
  <c r="BY111" i="2"/>
  <c r="BZ111" i="2"/>
  <c r="I111" i="2"/>
  <c r="I110" i="2"/>
  <c r="BS115" i="2" l="1"/>
  <c r="BK115" i="2"/>
  <c r="AU115" i="2"/>
  <c r="BZ115" i="2"/>
  <c r="BR115" i="2"/>
  <c r="BJ115" i="2"/>
  <c r="BB115" i="2"/>
  <c r="AT115" i="2"/>
  <c r="AL115" i="2"/>
  <c r="AD115" i="2"/>
  <c r="V115" i="2"/>
  <c r="N115" i="2"/>
  <c r="J132" i="2"/>
  <c r="R132" i="2"/>
  <c r="Z132" i="2"/>
  <c r="AP132" i="2"/>
  <c r="AX132" i="2"/>
  <c r="BN132" i="2"/>
  <c r="BV132" i="2"/>
  <c r="Q132" i="2"/>
  <c r="Y132" i="2"/>
  <c r="AO132" i="2"/>
  <c r="AW132" i="2"/>
  <c r="BM132" i="2"/>
  <c r="BU132" i="2"/>
  <c r="AM115" i="2"/>
  <c r="AE115" i="2"/>
  <c r="W115" i="2"/>
  <c r="O115" i="2"/>
  <c r="M58" i="2"/>
  <c r="N58" i="2"/>
  <c r="L58" i="2"/>
  <c r="O58" i="2"/>
  <c r="P58" i="2"/>
  <c r="Q58" i="2"/>
  <c r="BY115" i="2"/>
  <c r="BQ115" i="2"/>
  <c r="BI115" i="2"/>
  <c r="BA115" i="2"/>
  <c r="AS115" i="2"/>
  <c r="AK115" i="2"/>
  <c r="AC115" i="2"/>
  <c r="U115" i="2"/>
  <c r="M115" i="2"/>
  <c r="K132" i="2"/>
  <c r="S132" i="2"/>
  <c r="AA132" i="2"/>
  <c r="AQ132" i="2"/>
  <c r="AY132" i="2"/>
  <c r="BG132" i="2"/>
  <c r="BO132" i="2"/>
  <c r="BW132" i="2"/>
  <c r="L59" i="2"/>
  <c r="M59" i="2"/>
  <c r="N59" i="2"/>
  <c r="O59" i="2"/>
  <c r="P59" i="2"/>
  <c r="Q59" i="2"/>
  <c r="BP115" i="2"/>
  <c r="BH115" i="2"/>
  <c r="AZ115" i="2"/>
  <c r="AR115" i="2"/>
  <c r="AJ115" i="2"/>
  <c r="AB115" i="2"/>
  <c r="T115" i="2"/>
  <c r="L115" i="2"/>
  <c r="L132" i="2"/>
  <c r="T132" i="2"/>
  <c r="AB132" i="2"/>
  <c r="AJ132" i="2"/>
  <c r="AR132" i="2"/>
  <c r="AZ132" i="2"/>
  <c r="BH132" i="2"/>
  <c r="BP132" i="2"/>
  <c r="BG115" i="2"/>
  <c r="K115" i="2"/>
  <c r="M132" i="2"/>
  <c r="U132" i="2"/>
  <c r="AC132" i="2"/>
  <c r="AK132" i="2"/>
  <c r="AS132" i="2"/>
  <c r="BA132" i="2"/>
  <c r="BI132" i="2"/>
  <c r="BQ132" i="2"/>
  <c r="BY132" i="2"/>
  <c r="BO115" i="2"/>
  <c r="AA115" i="2"/>
  <c r="BN115" i="2"/>
  <c r="AX115" i="2"/>
  <c r="AP115" i="2"/>
  <c r="Z115" i="2"/>
  <c r="R115" i="2"/>
  <c r="J115" i="2"/>
  <c r="N132" i="2"/>
  <c r="V132" i="2"/>
  <c r="AD132" i="2"/>
  <c r="AL132" i="2"/>
  <c r="AT132" i="2"/>
  <c r="BB132" i="2"/>
  <c r="BJ132" i="2"/>
  <c r="BR132" i="2"/>
  <c r="BZ132" i="2"/>
  <c r="AY115" i="2"/>
  <c r="S115" i="2"/>
  <c r="BV115" i="2"/>
  <c r="BU115" i="2"/>
  <c r="BM115" i="2"/>
  <c r="AW115" i="2"/>
  <c r="AO115" i="2"/>
  <c r="Y115" i="2"/>
  <c r="Q115" i="2"/>
  <c r="N61" i="2"/>
  <c r="O61" i="2"/>
  <c r="P61" i="2"/>
  <c r="Q61" i="2"/>
  <c r="L61" i="2"/>
  <c r="M61" i="2"/>
  <c r="O132" i="2"/>
  <c r="W132" i="2"/>
  <c r="AE132" i="2"/>
  <c r="AM132" i="2"/>
  <c r="AU132" i="2"/>
  <c r="BK132" i="2"/>
  <c r="BS132" i="2"/>
  <c r="BW115" i="2"/>
  <c r="AQ115" i="2"/>
  <c r="BT115" i="2"/>
  <c r="BL115" i="2"/>
  <c r="AV115" i="2"/>
  <c r="AN115" i="2"/>
  <c r="AF115" i="2"/>
  <c r="X115" i="2"/>
  <c r="P115" i="2"/>
  <c r="L60" i="2"/>
  <c r="N60" i="2"/>
  <c r="O60" i="2"/>
  <c r="P60" i="2"/>
  <c r="Q60" i="2"/>
  <c r="M60" i="2"/>
  <c r="P132" i="2"/>
  <c r="X132" i="2"/>
  <c r="AF132" i="2"/>
  <c r="AN132" i="2"/>
  <c r="AV132" i="2"/>
  <c r="BL132" i="2"/>
  <c r="BT132" i="2"/>
  <c r="I285" i="2"/>
  <c r="I132" i="2"/>
  <c r="I115" i="2"/>
  <c r="M26" i="4"/>
  <c r="N21" i="4"/>
  <c r="M21" i="4"/>
  <c r="M20" i="4" s="1"/>
  <c r="L20" i="4" s="1"/>
  <c r="I21" i="4"/>
  <c r="H21" i="4"/>
  <c r="G21" i="4"/>
  <c r="F21" i="4"/>
  <c r="E21" i="4"/>
  <c r="Q20" i="4"/>
  <c r="P20" i="4"/>
  <c r="N20" i="4"/>
  <c r="Q19" i="4"/>
  <c r="P19" i="4"/>
  <c r="N19" i="4"/>
  <c r="Q18" i="4"/>
  <c r="P18" i="4"/>
  <c r="N18" i="4"/>
  <c r="Q17" i="4"/>
  <c r="P17" i="4"/>
  <c r="N17" i="4"/>
  <c r="M17" i="4"/>
  <c r="L17" i="4" s="1"/>
  <c r="Q16" i="4"/>
  <c r="P16" i="4"/>
  <c r="N16" i="4"/>
  <c r="Q15" i="4"/>
  <c r="P15" i="4"/>
  <c r="N15" i="4"/>
  <c r="Q14" i="4"/>
  <c r="P14" i="4"/>
  <c r="N14" i="4"/>
  <c r="AB50" i="3"/>
  <c r="AA50" i="3"/>
  <c r="Z50" i="3"/>
  <c r="Y50" i="3"/>
  <c r="X50" i="3"/>
  <c r="W50" i="3"/>
  <c r="V50" i="3"/>
  <c r="U50" i="3"/>
  <c r="T50" i="3"/>
  <c r="S50" i="3"/>
  <c r="R50" i="3"/>
  <c r="Q50" i="3"/>
  <c r="P50" i="3"/>
  <c r="O50" i="3"/>
  <c r="N50" i="3"/>
  <c r="M50" i="3"/>
  <c r="L50" i="3"/>
  <c r="K50" i="3"/>
  <c r="J50" i="3"/>
  <c r="I50" i="3"/>
  <c r="H50" i="3"/>
  <c r="G50" i="3"/>
  <c r="F50" i="3"/>
  <c r="E50" i="3"/>
  <c r="D50" i="3"/>
  <c r="C50" i="3"/>
  <c r="AB49" i="3"/>
  <c r="AA49" i="3"/>
  <c r="Z49" i="3"/>
  <c r="Y49" i="3"/>
  <c r="X49" i="3"/>
  <c r="W49" i="3"/>
  <c r="V49" i="3"/>
  <c r="U49" i="3"/>
  <c r="T49" i="3"/>
  <c r="S49" i="3"/>
  <c r="R49" i="3"/>
  <c r="Q49" i="3"/>
  <c r="P49" i="3"/>
  <c r="O49" i="3"/>
  <c r="N49" i="3"/>
  <c r="M49" i="3"/>
  <c r="L49" i="3"/>
  <c r="K49" i="3"/>
  <c r="J49" i="3"/>
  <c r="I49" i="3"/>
  <c r="H49" i="3"/>
  <c r="G49" i="3"/>
  <c r="F49" i="3"/>
  <c r="E49" i="3"/>
  <c r="D49" i="3"/>
  <c r="C49" i="3"/>
  <c r="AB48" i="3"/>
  <c r="AA48" i="3"/>
  <c r="Z48" i="3"/>
  <c r="Y48" i="3"/>
  <c r="X48" i="3"/>
  <c r="W48" i="3"/>
  <c r="V48" i="3"/>
  <c r="U48" i="3"/>
  <c r="T48" i="3"/>
  <c r="S48" i="3"/>
  <c r="R48" i="3"/>
  <c r="Q48" i="3"/>
  <c r="P48" i="3"/>
  <c r="O48" i="3"/>
  <c r="N48" i="3"/>
  <c r="M48" i="3"/>
  <c r="L48" i="3"/>
  <c r="K48" i="3"/>
  <c r="J48" i="3"/>
  <c r="I48" i="3"/>
  <c r="H48" i="3"/>
  <c r="G48" i="3"/>
  <c r="F48" i="3"/>
  <c r="E48" i="3"/>
  <c r="D48" i="3"/>
  <c r="C48" i="3"/>
  <c r="S49" i="2"/>
  <c r="S48" i="2"/>
  <c r="S47" i="2"/>
  <c r="S46" i="2"/>
  <c r="S45" i="2"/>
  <c r="S44" i="2"/>
  <c r="B1" i="2"/>
  <c r="M15" i="4" l="1"/>
  <c r="L15" i="4" s="1"/>
  <c r="D15" i="4" s="1"/>
  <c r="D20" i="4"/>
  <c r="M19" i="4"/>
  <c r="L19" i="4" s="1"/>
  <c r="D19" i="4" s="1"/>
  <c r="L21" i="4"/>
  <c r="D21" i="4" s="1"/>
  <c r="K134" i="2"/>
  <c r="N62" i="2"/>
  <c r="I134" i="2"/>
  <c r="Q62" i="2"/>
  <c r="P62" i="2"/>
  <c r="M62" i="2"/>
  <c r="O62" i="2"/>
  <c r="L62" i="2"/>
  <c r="M14" i="4"/>
  <c r="L14" i="4" s="1"/>
  <c r="D14" i="4" s="1"/>
  <c r="M16" i="4"/>
  <c r="L16" i="4" s="1"/>
  <c r="D16" i="4" s="1"/>
  <c r="M18" i="4"/>
  <c r="L18" i="4" s="1"/>
  <c r="D18" i="4" s="1"/>
  <c r="D17" i="4" l="1"/>
  <c r="R62" i="2"/>
  <c r="S43" i="2"/>
  <c r="N52" i="2"/>
  <c r="AB41" i="2" s="1"/>
</calcChain>
</file>

<file path=xl/sharedStrings.xml><?xml version="1.0" encoding="utf-8"?>
<sst xmlns="http://schemas.openxmlformats.org/spreadsheetml/2006/main" count="1543" uniqueCount="188">
  <si>
    <t>Please reference all figures as: 'International Energy Agency / Nordic Energy Research (2016), Nordic Energy Technology Perspectives 2016'</t>
  </si>
  <si>
    <t>See sheet 2 for data behind related figure ES.8</t>
  </si>
  <si>
    <t>Chapter</t>
  </si>
  <si>
    <t>Figure number</t>
  </si>
  <si>
    <t>Figure title</t>
  </si>
  <si>
    <t>Building energy savings by end-use, urban and non-urban buildings</t>
  </si>
  <si>
    <t>Key point</t>
  </si>
  <si>
    <t>Urban buildings account for 70% of Nordic building energy reductions in 2050, with space heating demand reductions accounting for roughly 70% of urban building energy savings.</t>
  </si>
  <si>
    <t>Notes</t>
  </si>
  <si>
    <t>Sources</t>
  </si>
  <si>
    <t>Labels</t>
  </si>
  <si>
    <t>Primary y axis</t>
  </si>
  <si>
    <t>PJ</t>
  </si>
  <si>
    <t>Primary x axis</t>
  </si>
  <si>
    <t>FIGURE</t>
  </si>
  <si>
    <t>DATA</t>
  </si>
  <si>
    <t>Total energy consumption 2013</t>
  </si>
  <si>
    <t>CNS energy consumption 2050</t>
  </si>
  <si>
    <t>NETP</t>
  </si>
  <si>
    <t>Total  energy consumption (PJ)</t>
  </si>
  <si>
    <t>CNS 2050</t>
  </si>
  <si>
    <t>Total energy consumption</t>
  </si>
  <si>
    <t>4DS energy consumption</t>
  </si>
  <si>
    <t>Urban energy reductions</t>
  </si>
  <si>
    <t>Rural energy reductions</t>
  </si>
  <si>
    <t>CNS energy consumption</t>
  </si>
  <si>
    <t>Space heating</t>
  </si>
  <si>
    <t>Space cooling</t>
  </si>
  <si>
    <t>Water heating</t>
  </si>
  <si>
    <t>Lighting</t>
  </si>
  <si>
    <t>Cooking</t>
  </si>
  <si>
    <t>Appliances</t>
  </si>
  <si>
    <t>Other</t>
  </si>
  <si>
    <t>ES.8</t>
  </si>
  <si>
    <t>Chapter number</t>
  </si>
  <si>
    <t>ES</t>
  </si>
  <si>
    <t>key point</t>
  </si>
  <si>
    <t>LEFT FIGURE</t>
  </si>
  <si>
    <t>Buildings energy consumption in the CNS</t>
  </si>
  <si>
    <t>RIGHT FIGURE</t>
  </si>
  <si>
    <t>kWh/m2</t>
  </si>
  <si>
    <t>Residential</t>
  </si>
  <si>
    <t>Services</t>
  </si>
  <si>
    <t>Energy intensity (left axis)</t>
  </si>
  <si>
    <t>kgCO2/m2 (direct + indirect)</t>
  </si>
  <si>
    <t>Emissions intensity (right axis)</t>
  </si>
  <si>
    <t>Residential stock by age, Table 6.1 NETP 2013</t>
  </si>
  <si>
    <t>Nordic 4</t>
  </si>
  <si>
    <t>DK</t>
  </si>
  <si>
    <t>FI</t>
  </si>
  <si>
    <t>IS</t>
  </si>
  <si>
    <t>NO</t>
  </si>
  <si>
    <t>SE</t>
  </si>
  <si>
    <t>Nordic 5</t>
  </si>
  <si>
    <t>1919 and before</t>
  </si>
  <si>
    <t>n/a</t>
  </si>
  <si>
    <t>1920-1945</t>
  </si>
  <si>
    <t>1946-1969</t>
  </si>
  <si>
    <t>1970-1979</t>
  </si>
  <si>
    <t>1980-1990</t>
  </si>
  <si>
    <t>1991-2000</t>
  </si>
  <si>
    <t>2001-2009</t>
  </si>
  <si>
    <t>Total stock</t>
  </si>
  <si>
    <t>Total stock number</t>
  </si>
  <si>
    <t>No data for Iceland</t>
  </si>
  <si>
    <t>i 2011</t>
  </si>
  <si>
    <t>i 2010</t>
  </si>
  <si>
    <t>i 2015</t>
  </si>
  <si>
    <t>Energy efficient and smart buildings</t>
  </si>
  <si>
    <t>Intro</t>
  </si>
  <si>
    <t>Figure</t>
  </si>
  <si>
    <t>8.1</t>
  </si>
  <si>
    <t>NETP2016 Figure 1_43</t>
  </si>
  <si>
    <t>8.2</t>
  </si>
  <si>
    <t xml:space="preserve">NETP 2013 Table 6.1 </t>
  </si>
  <si>
    <t>Text</t>
  </si>
  <si>
    <t>Our interpretation of data</t>
  </si>
  <si>
    <t>Persson paper 8-150-ECEEE2019</t>
  </si>
  <si>
    <t>Växjö Energi</t>
  </si>
  <si>
    <t>NETP2016 Figure ES.8</t>
  </si>
  <si>
    <t>Graphic by Ea Energy Analyses based on slide from Växjö Energi</t>
  </si>
  <si>
    <t>Picture: Landis+Gyr, Electricity Meter E350</t>
  </si>
  <si>
    <t>Iceland info from Jón Ásgeir Haukdal Þorvaldsson, National Energy Authority of Iceland, Malin.Johannesson@veab.se</t>
  </si>
  <si>
    <t>Denmark</t>
  </si>
  <si>
    <t>Finland</t>
  </si>
  <si>
    <t>Sweden</t>
  </si>
  <si>
    <t>Norway</t>
  </si>
  <si>
    <t>(%)</t>
  </si>
  <si>
    <t>Lighting and appliances</t>
  </si>
  <si>
    <t>Other end uses</t>
  </si>
  <si>
    <t>EU-28</t>
  </si>
  <si>
    <t>+</t>
  </si>
  <si>
    <t>Households</t>
  </si>
  <si>
    <t>FC_OTH_HH_E</t>
  </si>
  <si>
    <t>Z</t>
  </si>
  <si>
    <t>DENMARK</t>
  </si>
  <si>
    <t>KTOE</t>
  </si>
  <si>
    <t>FINLAND</t>
  </si>
  <si>
    <t>NORWAY</t>
  </si>
  <si>
    <t>SWEDEN</t>
  </si>
  <si>
    <t>ICELAND</t>
  </si>
  <si>
    <t>Nordics</t>
  </si>
  <si>
    <t>Commercial &amp; public services</t>
  </si>
  <si>
    <t>FC_OTH_CP_E</t>
  </si>
  <si>
    <t>Commercial and households</t>
  </si>
  <si>
    <t>Energy balance 2017</t>
  </si>
  <si>
    <t>Energy balance 2013 ktoe</t>
  </si>
  <si>
    <t>Energy balance 2013 PJ</t>
  </si>
  <si>
    <t>TOTAL</t>
  </si>
  <si>
    <t>Residential sector</t>
  </si>
  <si>
    <t>Total</t>
  </si>
  <si>
    <t>Solid fossil fuels</t>
  </si>
  <si>
    <t>Anthracite</t>
  </si>
  <si>
    <t>Coking coal</t>
  </si>
  <si>
    <t>Other bituminous coal</t>
  </si>
  <si>
    <t>Sub-bituminous coal</t>
  </si>
  <si>
    <t>Lignite</t>
  </si>
  <si>
    <t>Patent fuel</t>
  </si>
  <si>
    <t>Coke oven coke</t>
  </si>
  <si>
    <t>Gas coke</t>
  </si>
  <si>
    <t>Coal tar</t>
  </si>
  <si>
    <t>Brown coal briquettes</t>
  </si>
  <si>
    <t>Manufactured gases</t>
  </si>
  <si>
    <t>Gas works gas</t>
  </si>
  <si>
    <t>Coke oven gas</t>
  </si>
  <si>
    <t>Blast furnace gas</t>
  </si>
  <si>
    <t>Other recovered gases</t>
  </si>
  <si>
    <t>Peat and peat products</t>
  </si>
  <si>
    <t>Peat</t>
  </si>
  <si>
    <t>Peat products</t>
  </si>
  <si>
    <t>Oil shale and oil sands</t>
  </si>
  <si>
    <t>Oil and petroleum products</t>
  </si>
  <si>
    <t>Crude oil</t>
  </si>
  <si>
    <t>Natural gas liquids</t>
  </si>
  <si>
    <t>Refinery feedstocks</t>
  </si>
  <si>
    <t>Additives and oxygenates (excluding biofuel portion)</t>
  </si>
  <si>
    <t>Other hydrocarbons</t>
  </si>
  <si>
    <t>Refinery gas</t>
  </si>
  <si>
    <t>Ethane</t>
  </si>
  <si>
    <t>Liquefied petroleum gases</t>
  </si>
  <si>
    <t>Motor gasoline (excluding biofuel portion)</t>
  </si>
  <si>
    <t>Aviation gasoline</t>
  </si>
  <si>
    <t>Gasoline-type jet fuel</t>
  </si>
  <si>
    <t>Kerosene-type jet fuel (excluding biofuel portion)</t>
  </si>
  <si>
    <t>Other kerosene</t>
  </si>
  <si>
    <t>Naphtha</t>
  </si>
  <si>
    <t>Gas oil and diesel oil (excluding biofuel portion)</t>
  </si>
  <si>
    <t>Fuel oil</t>
  </si>
  <si>
    <t>White spirit and special boiling point industrial spirits</t>
  </si>
  <si>
    <t>Lubricants</t>
  </si>
  <si>
    <t>Bitumen</t>
  </si>
  <si>
    <t>Petroleum coke</t>
  </si>
  <si>
    <t>Paraffin waxes</t>
  </si>
  <si>
    <t>Other oil products</t>
  </si>
  <si>
    <t>Natural gas</t>
  </si>
  <si>
    <t>Renewables and biofuels</t>
  </si>
  <si>
    <t>Hydro</t>
  </si>
  <si>
    <t>Tide, wave, ocean</t>
  </si>
  <si>
    <t>Wind</t>
  </si>
  <si>
    <t>Solar photovoltaic</t>
  </si>
  <si>
    <t>Solar thermal</t>
  </si>
  <si>
    <t>Geothermal</t>
  </si>
  <si>
    <t>Primary solid biofuels</t>
  </si>
  <si>
    <t>Charcoal</t>
  </si>
  <si>
    <t>Biogases</t>
  </si>
  <si>
    <t>Renewable municipal waste</t>
  </si>
  <si>
    <t>Pure biogasoline</t>
  </si>
  <si>
    <t>Blended biogasoline</t>
  </si>
  <si>
    <t>Pure biodiesels</t>
  </si>
  <si>
    <t>Blended biodiesels</t>
  </si>
  <si>
    <t>Pure bio jet kerosene</t>
  </si>
  <si>
    <t>Blended bio jet kerosene</t>
  </si>
  <si>
    <t>Other liquid biofuels</t>
  </si>
  <si>
    <t>Ambient heat (heat pumps)</t>
  </si>
  <si>
    <t>Non-renewable waste</t>
  </si>
  <si>
    <t>Industrial waste (non-renewable)</t>
  </si>
  <si>
    <t>Non-renewable municipal waste</t>
  </si>
  <si>
    <t>Nuclear heat</t>
  </si>
  <si>
    <t>Heat</t>
  </si>
  <si>
    <t>Electricity</t>
  </si>
  <si>
    <t>Energy balance 2018</t>
  </si>
  <si>
    <t>Energy balance 2016</t>
  </si>
  <si>
    <t>Energy balance 2015</t>
  </si>
  <si>
    <t>Energy balance 2014</t>
  </si>
  <si>
    <t>Note: the sum in the 2013 column does not match with the energy balance. Difference: ~57 PJ. These are spread into the end-use types (with weights)</t>
  </si>
  <si>
    <t>2013 difference</t>
  </si>
  <si>
    <t>Weights</t>
  </si>
  <si>
    <t>Table 3: Share of final energy consumption in the residential sector by type of end-use, 2017 (Eurostat)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</si>
</sst>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0.0"/>
    <numFmt numFmtId="167" formatCode="#,##0.0"/>
    <numFmt numFmtId="168" formatCode="#,##0.0_ ;\-#,##0.0\ 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9"/>
      <color theme="6"/>
      <name val="Arial Narrow"/>
      <family val="2"/>
    </font>
    <font>
      <b/>
      <sz val="9"/>
      <color theme="1"/>
      <name val="Arial"/>
      <family val="2"/>
    </font>
    <font>
      <sz val="8"/>
      <color theme="1"/>
      <name val="Arial Narrow"/>
      <family val="2"/>
    </font>
    <font>
      <i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678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rgb="FFC0C0C0"/>
      </top>
      <bottom style="hair">
        <color rgb="FFC0C0C0"/>
      </bottom>
      <diagonal/>
    </border>
    <border>
      <left/>
      <right/>
      <top style="hair">
        <color rgb="FFC0C0C0"/>
      </top>
      <bottom/>
      <diagonal/>
    </border>
    <border>
      <left/>
      <right/>
      <top/>
      <bottom style="thin">
        <color theme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A6A6A6"/>
      </left>
      <right/>
      <top/>
      <bottom style="hair">
        <color rgb="FFC0C0C0"/>
      </bottom>
      <diagonal/>
    </border>
    <border>
      <left style="hair">
        <color rgb="FFA6A6A6"/>
      </left>
      <right/>
      <top style="hair">
        <color rgb="FFC0C0C0"/>
      </top>
      <bottom style="hair">
        <color rgb="FFC0C0C0"/>
      </bottom>
      <diagonal/>
    </border>
    <border>
      <left style="hair">
        <color rgb="FFA6A6A6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</cellStyleXfs>
  <cellXfs count="114">
    <xf numFmtId="0" fontId="0" fillId="0" borderId="0" xfId="0"/>
    <xf numFmtId="0" fontId="4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6" fillId="3" borderId="0" xfId="0" applyFont="1" applyFill="1" applyBorder="1"/>
    <xf numFmtId="0" fontId="7" fillId="3" borderId="0" xfId="0" applyFont="1" applyFill="1" applyBorder="1"/>
    <xf numFmtId="0" fontId="8" fillId="3" borderId="0" xfId="0" applyFont="1" applyFill="1" applyBorder="1"/>
    <xf numFmtId="0" fontId="9" fillId="3" borderId="0" xfId="0" applyFont="1" applyFill="1" applyBorder="1"/>
    <xf numFmtId="0" fontId="6" fillId="3" borderId="0" xfId="0" applyFont="1" applyFill="1" applyBorder="1" applyAlignment="1">
      <alignment vertical="top"/>
    </xf>
    <xf numFmtId="0" fontId="6" fillId="3" borderId="0" xfId="0" applyFont="1" applyFill="1" applyBorder="1" applyAlignment="1">
      <alignment horizontal="left" vertical="top"/>
    </xf>
    <xf numFmtId="0" fontId="10" fillId="3" borderId="0" xfId="0" applyFont="1" applyFill="1" applyBorder="1"/>
    <xf numFmtId="1" fontId="7" fillId="3" borderId="0" xfId="0" applyNumberFormat="1" applyFont="1" applyFill="1" applyBorder="1"/>
    <xf numFmtId="2" fontId="6" fillId="3" borderId="0" xfId="0" applyNumberFormat="1" applyFont="1" applyFill="1" applyBorder="1"/>
    <xf numFmtId="0" fontId="6" fillId="3" borderId="0" xfId="0" applyFont="1" applyFill="1" applyBorder="1" applyAlignment="1">
      <alignment horizontal="right"/>
    </xf>
    <xf numFmtId="9" fontId="7" fillId="3" borderId="0" xfId="1" applyFont="1" applyFill="1" applyBorder="1"/>
    <xf numFmtId="1" fontId="6" fillId="3" borderId="0" xfId="0" applyNumberFormat="1" applyFont="1" applyFill="1" applyBorder="1"/>
    <xf numFmtId="9" fontId="6" fillId="3" borderId="0" xfId="1" applyFont="1" applyFill="1" applyBorder="1"/>
    <xf numFmtId="1" fontId="7" fillId="3" borderId="0" xfId="0" applyNumberFormat="1" applyFont="1" applyFill="1" applyBorder="1" applyAlignment="1">
      <alignment horizontal="right"/>
    </xf>
    <xf numFmtId="164" fontId="6" fillId="3" borderId="0" xfId="1" applyNumberFormat="1" applyFont="1" applyFill="1" applyBorder="1"/>
    <xf numFmtId="0" fontId="4" fillId="4" borderId="0" xfId="0" applyFont="1" applyFill="1"/>
    <xf numFmtId="0" fontId="5" fillId="4" borderId="0" xfId="0" applyFont="1" applyFill="1"/>
    <xf numFmtId="0" fontId="0" fillId="3" borderId="0" xfId="0" applyFill="1"/>
    <xf numFmtId="0" fontId="3" fillId="3" borderId="0" xfId="0" applyFont="1" applyFill="1"/>
    <xf numFmtId="0" fontId="11" fillId="3" borderId="0" xfId="0" applyFont="1" applyFill="1"/>
    <xf numFmtId="0" fontId="12" fillId="3" borderId="0" xfId="0" applyFont="1" applyFill="1"/>
    <xf numFmtId="0" fontId="2" fillId="3" borderId="0" xfId="0" applyFont="1" applyFill="1"/>
    <xf numFmtId="0" fontId="13" fillId="3" borderId="0" xfId="0" applyFont="1" applyFill="1"/>
    <xf numFmtId="0" fontId="7" fillId="3" borderId="0" xfId="0" applyFont="1" applyFill="1"/>
    <xf numFmtId="0" fontId="0" fillId="3" borderId="0" xfId="0" applyFill="1" applyBorder="1" applyAlignment="1">
      <alignment vertical="top"/>
    </xf>
    <xf numFmtId="2" fontId="0" fillId="3" borderId="0" xfId="0" applyNumberFormat="1" applyFill="1"/>
    <xf numFmtId="1" fontId="2" fillId="3" borderId="0" xfId="0" applyNumberFormat="1" applyFont="1" applyFill="1"/>
    <xf numFmtId="1" fontId="3" fillId="3" borderId="0" xfId="0" applyNumberFormat="1" applyFont="1" applyFill="1"/>
    <xf numFmtId="0" fontId="0" fillId="3" borderId="0" xfId="0" applyFill="1" applyAlignment="1">
      <alignment horizontal="right"/>
    </xf>
    <xf numFmtId="2" fontId="2" fillId="3" borderId="0" xfId="0" applyNumberFormat="1" applyFont="1" applyFill="1"/>
    <xf numFmtId="1" fontId="12" fillId="3" borderId="0" xfId="0" applyNumberFormat="1" applyFont="1" applyFill="1"/>
    <xf numFmtId="0" fontId="6" fillId="3" borderId="0" xfId="0" applyFont="1" applyFill="1"/>
    <xf numFmtId="1" fontId="6" fillId="3" borderId="0" xfId="0" applyNumberFormat="1" applyFont="1" applyFill="1"/>
    <xf numFmtId="1" fontId="14" fillId="3" borderId="0" xfId="0" applyNumberFormat="1" applyFont="1" applyFill="1"/>
    <xf numFmtId="1" fontId="15" fillId="3" borderId="0" xfId="0" applyNumberFormat="1" applyFont="1" applyFill="1"/>
    <xf numFmtId="1" fontId="0" fillId="3" borderId="0" xfId="0" applyNumberFormat="1" applyFill="1"/>
    <xf numFmtId="1" fontId="7" fillId="3" borderId="0" xfId="0" applyNumberFormat="1" applyFont="1" applyFill="1" applyAlignment="1">
      <alignment horizontal="right"/>
    </xf>
    <xf numFmtId="1" fontId="12" fillId="3" borderId="0" xfId="0" applyNumberFormat="1" applyFont="1" applyFill="1" applyAlignment="1">
      <alignment horizontal="right"/>
    </xf>
    <xf numFmtId="0" fontId="0" fillId="3" borderId="0" xfId="0" applyFont="1" applyFill="1"/>
    <xf numFmtId="2" fontId="0" fillId="3" borderId="0" xfId="0" applyNumberFormat="1" applyFont="1" applyFill="1"/>
    <xf numFmtId="1" fontId="0" fillId="3" borderId="0" xfId="0" applyNumberFormat="1" applyFont="1" applyFill="1"/>
    <xf numFmtId="164" fontId="0" fillId="3" borderId="0" xfId="0" applyNumberFormat="1" applyFill="1"/>
    <xf numFmtId="0" fontId="0" fillId="5" borderId="0" xfId="0" applyFill="1"/>
    <xf numFmtId="1" fontId="0" fillId="5" borderId="0" xfId="0" applyNumberFormat="1" applyFill="1"/>
    <xf numFmtId="0" fontId="3" fillId="0" borderId="1" xfId="0" applyFont="1" applyBorder="1"/>
    <xf numFmtId="0" fontId="16" fillId="0" borderId="2" xfId="0" applyFont="1" applyBorder="1"/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4" xfId="0" applyBorder="1"/>
    <xf numFmtId="9" fontId="17" fillId="0" borderId="0" xfId="1" applyNumberFormat="1" applyFont="1" applyBorder="1"/>
    <xf numFmtId="164" fontId="0" fillId="0" borderId="0" xfId="1" applyNumberFormat="1" applyFont="1" applyBorder="1"/>
    <xf numFmtId="164" fontId="0" fillId="0" borderId="0" xfId="1" applyNumberFormat="1" applyFont="1" applyBorder="1" applyAlignment="1">
      <alignment horizontal="right"/>
    </xf>
    <xf numFmtId="164" fontId="0" fillId="0" borderId="5" xfId="1" applyNumberFormat="1" applyFont="1" applyBorder="1"/>
    <xf numFmtId="165" fontId="0" fillId="0" borderId="0" xfId="2" applyNumberFormat="1" applyFont="1"/>
    <xf numFmtId="0" fontId="0" fillId="0" borderId="6" xfId="0" applyBorder="1"/>
    <xf numFmtId="9" fontId="17" fillId="0" borderId="7" xfId="1" applyFont="1" applyBorder="1"/>
    <xf numFmtId="9" fontId="0" fillId="0" borderId="7" xfId="1" applyFont="1" applyBorder="1"/>
    <xf numFmtId="9" fontId="0" fillId="0" borderId="8" xfId="1" applyFont="1" applyBorder="1"/>
    <xf numFmtId="0" fontId="0" fillId="0" borderId="4" xfId="0" applyFill="1" applyBorder="1"/>
    <xf numFmtId="0" fontId="3" fillId="6" borderId="0" xfId="0" applyFont="1" applyFill="1"/>
    <xf numFmtId="0" fontId="0" fillId="0" borderId="0" xfId="0" applyAlignment="1">
      <alignment horizontal="center"/>
    </xf>
    <xf numFmtId="0" fontId="0" fillId="0" borderId="0" xfId="0" applyFill="1"/>
    <xf numFmtId="0" fontId="0" fillId="7" borderId="0" xfId="0" applyFill="1" applyAlignment="1">
      <alignment horizontal="left"/>
    </xf>
    <xf numFmtId="0" fontId="0" fillId="8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8" fillId="0" borderId="0" xfId="0" applyFont="1" applyFill="1" applyBorder="1"/>
    <xf numFmtId="0" fontId="6" fillId="0" borderId="0" xfId="0" applyFont="1" applyFill="1" applyBorder="1"/>
    <xf numFmtId="0" fontId="18" fillId="0" borderId="0" xfId="0" applyFont="1"/>
    <xf numFmtId="0" fontId="19" fillId="0" borderId="9" xfId="0" applyFont="1" applyBorder="1"/>
    <xf numFmtId="166" fontId="20" fillId="0" borderId="9" xfId="0" applyNumberFormat="1" applyFont="1" applyBorder="1"/>
    <xf numFmtId="166" fontId="18" fillId="0" borderId="9" xfId="0" applyNumberFormat="1" applyFont="1" applyBorder="1"/>
    <xf numFmtId="0" fontId="19" fillId="0" borderId="10" xfId="0" applyFont="1" applyBorder="1"/>
    <xf numFmtId="166" fontId="20" fillId="0" borderId="10" xfId="0" applyNumberFormat="1" applyFont="1" applyBorder="1"/>
    <xf numFmtId="166" fontId="18" fillId="0" borderId="10" xfId="0" applyNumberFormat="1" applyFont="1" applyBorder="1"/>
    <xf numFmtId="0" fontId="19" fillId="0" borderId="11" xfId="0" applyFont="1" applyBorder="1"/>
    <xf numFmtId="166" fontId="20" fillId="0" borderId="11" xfId="0" applyNumberFormat="1" applyFont="1" applyBorder="1"/>
    <xf numFmtId="166" fontId="18" fillId="0" borderId="11" xfId="0" applyNumberFormat="1" applyFont="1" applyBorder="1"/>
    <xf numFmtId="0" fontId="21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19" fillId="9" borderId="12" xfId="0" applyFont="1" applyFill="1" applyBorder="1" applyAlignment="1">
      <alignment horizontal="center" vertical="center"/>
    </xf>
    <xf numFmtId="164" fontId="19" fillId="9" borderId="13" xfId="0" applyNumberFormat="1" applyFont="1" applyFill="1" applyBorder="1" applyAlignment="1">
      <alignment horizontal="center" vertical="center" wrapText="1"/>
    </xf>
    <xf numFmtId="0" fontId="19" fillId="10" borderId="13" xfId="0" applyFont="1" applyFill="1" applyBorder="1"/>
    <xf numFmtId="166" fontId="19" fillId="10" borderId="13" xfId="0" applyNumberFormat="1" applyFont="1" applyFill="1" applyBorder="1"/>
    <xf numFmtId="0" fontId="24" fillId="3" borderId="9" xfId="4" applyFont="1" applyFill="1" applyBorder="1" applyAlignment="1">
      <alignment vertical="center"/>
    </xf>
    <xf numFmtId="0" fontId="25" fillId="3" borderId="9" xfId="4" applyFont="1" applyFill="1" applyBorder="1" applyAlignment="1">
      <alignment horizontal="center" vertical="center"/>
    </xf>
    <xf numFmtId="0" fontId="24" fillId="3" borderId="9" xfId="4" applyFont="1" applyFill="1" applyBorder="1" applyAlignment="1">
      <alignment horizontal="left" vertical="center"/>
    </xf>
    <xf numFmtId="0" fontId="24" fillId="3" borderId="9" xfId="4" applyFont="1" applyFill="1" applyBorder="1" applyAlignment="1">
      <alignment horizontal="center" vertical="center"/>
    </xf>
    <xf numFmtId="0" fontId="26" fillId="3" borderId="9" xfId="4" applyFont="1" applyFill="1" applyBorder="1" applyAlignment="1">
      <alignment horizontal="center" vertical="center"/>
    </xf>
    <xf numFmtId="167" fontId="24" fillId="3" borderId="14" xfId="3" applyNumberFormat="1" applyFont="1" applyFill="1" applyBorder="1" applyAlignment="1">
      <alignment horizontal="right" vertical="center"/>
    </xf>
    <xf numFmtId="167" fontId="24" fillId="3" borderId="9" xfId="3" applyNumberFormat="1" applyFont="1" applyFill="1" applyBorder="1" applyAlignment="1">
      <alignment horizontal="right" vertical="center"/>
    </xf>
    <xf numFmtId="167" fontId="24" fillId="3" borderId="15" xfId="3" applyNumberFormat="1" applyFont="1" applyFill="1" applyBorder="1" applyAlignment="1">
      <alignment horizontal="right" vertical="center"/>
    </xf>
    <xf numFmtId="0" fontId="24" fillId="3" borderId="0" xfId="4" applyFont="1" applyFill="1" applyAlignment="1">
      <alignment vertical="center"/>
    </xf>
    <xf numFmtId="3" fontId="7" fillId="3" borderId="0" xfId="0" applyNumberFormat="1" applyFont="1" applyFill="1" applyBorder="1"/>
    <xf numFmtId="0" fontId="6" fillId="11" borderId="0" xfId="0" applyFont="1" applyFill="1" applyBorder="1"/>
    <xf numFmtId="3" fontId="18" fillId="0" borderId="0" xfId="0" applyNumberFormat="1" applyFont="1"/>
    <xf numFmtId="0" fontId="24" fillId="3" borderId="0" xfId="4" applyFont="1" applyFill="1" applyBorder="1" applyAlignment="1">
      <alignment vertical="center"/>
    </xf>
    <xf numFmtId="0" fontId="24" fillId="3" borderId="0" xfId="4" applyFont="1" applyFill="1" applyBorder="1" applyAlignment="1">
      <alignment horizontal="left" vertical="center"/>
    </xf>
    <xf numFmtId="0" fontId="24" fillId="3" borderId="0" xfId="4" applyFont="1" applyFill="1" applyBorder="1" applyAlignment="1">
      <alignment horizontal="center" vertical="center"/>
    </xf>
    <xf numFmtId="0" fontId="26" fillId="3" borderId="0" xfId="4" applyFont="1" applyFill="1" applyBorder="1" applyAlignment="1">
      <alignment horizontal="center" vertical="center"/>
    </xf>
    <xf numFmtId="167" fontId="24" fillId="3" borderId="0" xfId="3" applyNumberFormat="1" applyFont="1" applyFill="1" applyBorder="1" applyAlignment="1">
      <alignment horizontal="right" vertical="center"/>
    </xf>
    <xf numFmtId="167" fontId="6" fillId="3" borderId="0" xfId="0" applyNumberFormat="1" applyFont="1" applyFill="1" applyBorder="1"/>
    <xf numFmtId="3" fontId="6" fillId="3" borderId="0" xfId="0" applyNumberFormat="1" applyFont="1" applyFill="1" applyBorder="1"/>
    <xf numFmtId="0" fontId="27" fillId="0" borderId="0" xfId="0" applyFont="1"/>
    <xf numFmtId="168" fontId="24" fillId="9" borderId="16" xfId="3" applyNumberFormat="1" applyFont="1" applyFill="1" applyBorder="1" applyAlignment="1">
      <alignment horizontal="center" vertical="center" wrapText="1"/>
    </xf>
    <xf numFmtId="168" fontId="24" fillId="9" borderId="17" xfId="3" applyNumberFormat="1" applyFont="1" applyFill="1" applyBorder="1" applyAlignment="1">
      <alignment horizontal="center" vertical="center" wrapText="1"/>
    </xf>
    <xf numFmtId="168" fontId="28" fillId="9" borderId="17" xfId="3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left"/>
    </xf>
    <xf numFmtId="1" fontId="6" fillId="3" borderId="0" xfId="0" applyNumberFormat="1" applyFont="1" applyFill="1" applyBorder="1" applyAlignment="1">
      <alignment horizontal="left"/>
    </xf>
    <xf numFmtId="2" fontId="29" fillId="3" borderId="0" xfId="0" applyNumberFormat="1" applyFont="1" applyFill="1" applyBorder="1"/>
    <xf numFmtId="0" fontId="7" fillId="3" borderId="0" xfId="0" applyFont="1" applyFill="1" applyBorder="1" applyAlignment="1">
      <alignment horizontal="center" vertical="center"/>
    </xf>
  </cellXfs>
  <cellStyles count="5">
    <cellStyle name="Comma" xfId="3" builtinId="3"/>
    <cellStyle name="Comma 2" xfId="2" xr:uid="{80106C80-74F3-4961-8150-6042B98F695B}"/>
    <cellStyle name="Normal" xfId="0" builtinId="0"/>
    <cellStyle name="Normal 2 2" xfId="4" xr:uid="{A83A5CF0-DB42-408F-8863-6A1F55A27BAF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070917605887496E-2"/>
          <c:y val="2.8480606590842811E-2"/>
          <c:w val="0.74466342442488809"/>
          <c:h val="0.76442147583146425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'FIG 08.1'!$B$51</c:f>
              <c:strCache>
                <c:ptCount val="1"/>
              </c:strCache>
            </c:strRef>
          </c:tx>
          <c:spPr>
            <a:noFill/>
            <a:ln w="12700">
              <a:noFill/>
            </a:ln>
          </c:spPr>
          <c:invertIfNegative val="0"/>
          <c:cat>
            <c:multiLvlStrRef>
              <c:f>'FIG 08.1'!$C$42:$G$43</c:f>
              <c:multiLvlStrCache>
                <c:ptCount val="5"/>
                <c:lvl>
                  <c:pt idx="0">
                    <c:v>Total energy consumption</c:v>
                  </c:pt>
                  <c:pt idx="1">
                    <c:v>4DS energy consumption</c:v>
                  </c:pt>
                  <c:pt idx="2">
                    <c:v>Urban energy reductions</c:v>
                  </c:pt>
                  <c:pt idx="3">
                    <c:v>Rural energy reductions</c:v>
                  </c:pt>
                  <c:pt idx="4">
                    <c:v>CNS energy consumption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'FIG 08.1'!$C$51:$G$51</c:f>
              <c:numCache>
                <c:formatCode>General</c:formatCode>
                <c:ptCount val="5"/>
                <c:pt idx="0" formatCode="0">
                  <c:v>1381.7880306872376</c:v>
                </c:pt>
                <c:pt idx="2" formatCode="0">
                  <c:v>1112.2479345769798</c:v>
                </c:pt>
                <c:pt idx="3" formatCode="0">
                  <c:v>1015.140766300353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BB-4ADA-9C69-2CBE9F4824BB}"/>
            </c:ext>
          </c:extLst>
        </c:ser>
        <c:ser>
          <c:idx val="10"/>
          <c:order val="1"/>
          <c:tx>
            <c:strRef>
              <c:f>'FIG 08.1'!$B$50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3"/>
            </a:solidFill>
            <a:ln w="12700">
              <a:noFill/>
            </a:ln>
          </c:spPr>
          <c:invertIfNegative val="0"/>
          <c:cat>
            <c:multiLvlStrRef>
              <c:f>'FIG 08.1'!$C$42:$G$43</c:f>
              <c:multiLvlStrCache>
                <c:ptCount val="5"/>
                <c:lvl>
                  <c:pt idx="0">
                    <c:v>Total energy consumption</c:v>
                  </c:pt>
                  <c:pt idx="1">
                    <c:v>4DS energy consumption</c:v>
                  </c:pt>
                  <c:pt idx="2">
                    <c:v>Urban energy reductions</c:v>
                  </c:pt>
                  <c:pt idx="3">
                    <c:v>Rural energy reductions</c:v>
                  </c:pt>
                  <c:pt idx="4">
                    <c:v>CNS energy consumption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'FIG 08.1'!$C$50:$G$50</c:f>
              <c:numCache>
                <c:formatCode>0</c:formatCode>
                <c:ptCount val="5"/>
                <c:pt idx="0">
                  <c:v>127.91782132816883</c:v>
                </c:pt>
                <c:pt idx="1">
                  <c:v>185.01089656675055</c:v>
                </c:pt>
                <c:pt idx="2">
                  <c:v>9.3725584914512865</c:v>
                </c:pt>
                <c:pt idx="3">
                  <c:v>0.93198692321143994</c:v>
                </c:pt>
                <c:pt idx="4">
                  <c:v>174.70635115208782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BB-4ADA-9C69-2CBE9F4824BB}"/>
            </c:ext>
          </c:extLst>
        </c:ser>
        <c:ser>
          <c:idx val="2"/>
          <c:order val="2"/>
          <c:tx>
            <c:strRef>
              <c:f>'FIG 08.1'!$B$49</c:f>
              <c:strCache>
                <c:ptCount val="1"/>
                <c:pt idx="0">
                  <c:v>Appliances</c:v>
                </c:pt>
              </c:strCache>
            </c:strRef>
          </c:tx>
          <c:spPr>
            <a:solidFill>
              <a:schemeClr val="accent6"/>
            </a:solidFill>
            <a:ln w="12700">
              <a:noFill/>
            </a:ln>
          </c:spPr>
          <c:invertIfNegative val="0"/>
          <c:cat>
            <c:multiLvlStrRef>
              <c:f>'FIG 08.1'!$C$42:$G$43</c:f>
              <c:multiLvlStrCache>
                <c:ptCount val="5"/>
                <c:lvl>
                  <c:pt idx="0">
                    <c:v>Total energy consumption</c:v>
                  </c:pt>
                  <c:pt idx="1">
                    <c:v>4DS energy consumption</c:v>
                  </c:pt>
                  <c:pt idx="2">
                    <c:v>Urban energy reductions</c:v>
                  </c:pt>
                  <c:pt idx="3">
                    <c:v>Rural energy reductions</c:v>
                  </c:pt>
                  <c:pt idx="4">
                    <c:v>CNS energy consumption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'FIG 08.1'!$C$49:$G$49</c:f>
              <c:numCache>
                <c:formatCode>0</c:formatCode>
                <c:ptCount val="5"/>
                <c:pt idx="0">
                  <c:v>113.32746946383253</c:v>
                </c:pt>
                <c:pt idx="1">
                  <c:v>133.94042400890427</c:v>
                </c:pt>
                <c:pt idx="2">
                  <c:v>13.467585629510737</c:v>
                </c:pt>
                <c:pt idx="3">
                  <c:v>1.3324320726197385</c:v>
                </c:pt>
                <c:pt idx="4">
                  <c:v>119.1404063067738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BB-4ADA-9C69-2CBE9F4824BB}"/>
            </c:ext>
          </c:extLst>
        </c:ser>
        <c:ser>
          <c:idx val="11"/>
          <c:order val="3"/>
          <c:tx>
            <c:strRef>
              <c:f>'FIG 08.1'!$B$48</c:f>
              <c:strCache>
                <c:ptCount val="1"/>
                <c:pt idx="0">
                  <c:v>Cooking</c:v>
                </c:pt>
              </c:strCache>
            </c:strRef>
          </c:tx>
          <c:spPr>
            <a:solidFill>
              <a:schemeClr val="accent5"/>
            </a:solidFill>
            <a:ln w="12700">
              <a:noFill/>
            </a:ln>
          </c:spPr>
          <c:invertIfNegative val="0"/>
          <c:cat>
            <c:multiLvlStrRef>
              <c:f>'FIG 08.1'!$C$42:$G$43</c:f>
              <c:multiLvlStrCache>
                <c:ptCount val="5"/>
                <c:lvl>
                  <c:pt idx="0">
                    <c:v>Total energy consumption</c:v>
                  </c:pt>
                  <c:pt idx="1">
                    <c:v>4DS energy consumption</c:v>
                  </c:pt>
                  <c:pt idx="2">
                    <c:v>Urban energy reductions</c:v>
                  </c:pt>
                  <c:pt idx="3">
                    <c:v>Rural energy reductions</c:v>
                  </c:pt>
                  <c:pt idx="4">
                    <c:v>CNS energy consumption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'FIG 08.1'!$C$48:$G$48</c:f>
              <c:numCache>
                <c:formatCode>0</c:formatCode>
                <c:ptCount val="5"/>
                <c:pt idx="0">
                  <c:v>16.167111204982973</c:v>
                </c:pt>
                <c:pt idx="1">
                  <c:v>19.31715407649855</c:v>
                </c:pt>
                <c:pt idx="2">
                  <c:v>0.21263148767554085</c:v>
                </c:pt>
                <c:pt idx="3">
                  <c:v>4.0362365234020814E-2</c:v>
                </c:pt>
                <c:pt idx="4">
                  <c:v>19.064160223588988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CBB-4ADA-9C69-2CBE9F4824BB}"/>
            </c:ext>
          </c:extLst>
        </c:ser>
        <c:ser>
          <c:idx val="3"/>
          <c:order val="4"/>
          <c:tx>
            <c:strRef>
              <c:f>'FIG 08.1'!$B$47</c:f>
              <c:strCache>
                <c:ptCount val="1"/>
                <c:pt idx="0">
                  <c:v>Lighting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val>
            <c:numRef>
              <c:f>'FIG 08.1'!$C$47:$G$47</c:f>
              <c:numCache>
                <c:formatCode>0</c:formatCode>
                <c:ptCount val="5"/>
                <c:pt idx="0">
                  <c:v>108.9801494367735</c:v>
                </c:pt>
                <c:pt idx="1">
                  <c:v>84.322603119883681</c:v>
                </c:pt>
                <c:pt idx="2">
                  <c:v>22.876728901569209</c:v>
                </c:pt>
                <c:pt idx="3">
                  <c:v>3.5056607411501162</c:v>
                </c:pt>
                <c:pt idx="4">
                  <c:v>57.940213477164356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CBB-4ADA-9C69-2CBE9F4824BB}"/>
            </c:ext>
          </c:extLst>
        </c:ser>
        <c:ser>
          <c:idx val="0"/>
          <c:order val="5"/>
          <c:tx>
            <c:strRef>
              <c:f>'FIG 08.1'!$B$46</c:f>
              <c:strCache>
                <c:ptCount val="1"/>
                <c:pt idx="0">
                  <c:v>Water heating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val>
            <c:numRef>
              <c:f>'FIG 08.1'!$C$46:$G$46</c:f>
              <c:numCache>
                <c:formatCode>0</c:formatCode>
                <c:ptCount val="5"/>
                <c:pt idx="0">
                  <c:v>173.54328774512422</c:v>
                </c:pt>
                <c:pt idx="1">
                  <c:v>181.75027070729305</c:v>
                </c:pt>
                <c:pt idx="2">
                  <c:v>16.209648020657824</c:v>
                </c:pt>
                <c:pt idx="3">
                  <c:v>4.3168428513155277</c:v>
                </c:pt>
                <c:pt idx="4">
                  <c:v>161.2237798353197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CBB-4ADA-9C69-2CBE9F4824BB}"/>
            </c:ext>
          </c:extLst>
        </c:ser>
        <c:ser>
          <c:idx val="5"/>
          <c:order val="6"/>
          <c:tx>
            <c:strRef>
              <c:f>'FIG 08.1'!$B$45</c:f>
              <c:strCache>
                <c:ptCount val="1"/>
                <c:pt idx="0">
                  <c:v>Space cooling</c:v>
                </c:pt>
              </c:strCache>
            </c:strRef>
          </c:tx>
          <c:spPr>
            <a:solidFill>
              <a:schemeClr val="tx2"/>
            </a:solidFill>
            <a:ln w="12700"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3CBB-4ADA-9C69-2CBE9F4824BB}"/>
              </c:ext>
            </c:extLst>
          </c:dPt>
          <c:cat>
            <c:multiLvlStrRef>
              <c:f>'FIG 08.1'!$C$42:$G$43</c:f>
              <c:multiLvlStrCache>
                <c:ptCount val="5"/>
                <c:lvl>
                  <c:pt idx="0">
                    <c:v>Total energy consumption</c:v>
                  </c:pt>
                  <c:pt idx="1">
                    <c:v>4DS energy consumption</c:v>
                  </c:pt>
                  <c:pt idx="2">
                    <c:v>Urban energy reductions</c:v>
                  </c:pt>
                  <c:pt idx="3">
                    <c:v>Rural energy reductions</c:v>
                  </c:pt>
                  <c:pt idx="4">
                    <c:v>CNS energy consumption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'FIG 08.1'!$C$45:$G$45</c:f>
              <c:numCache>
                <c:formatCode>0</c:formatCode>
                <c:ptCount val="5"/>
                <c:pt idx="0">
                  <c:v>47.477856380901386</c:v>
                </c:pt>
                <c:pt idx="1">
                  <c:v>53.693821167925016</c:v>
                </c:pt>
                <c:pt idx="2">
                  <c:v>10.35975625666552</c:v>
                </c:pt>
                <c:pt idx="3">
                  <c:v>1.0324504484389792</c:v>
                </c:pt>
                <c:pt idx="4">
                  <c:v>42.301614462820517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CBB-4ADA-9C69-2CBE9F4824BB}"/>
            </c:ext>
          </c:extLst>
        </c:ser>
        <c:ser>
          <c:idx val="1"/>
          <c:order val="7"/>
          <c:tx>
            <c:strRef>
              <c:f>'FIG 08.1'!$B$44</c:f>
              <c:strCache>
                <c:ptCount val="1"/>
                <c:pt idx="0">
                  <c:v>Space heating</c:v>
                </c:pt>
              </c:strCache>
            </c:strRef>
          </c:tx>
          <c:spPr>
            <a:solidFill>
              <a:schemeClr val="bg2"/>
            </a:solidFill>
            <a:ln w="12700">
              <a:noFill/>
            </a:ln>
          </c:spPr>
          <c:invertIfNegative val="0"/>
          <c:cat>
            <c:multiLvlStrRef>
              <c:f>'FIG 08.1'!$C$42:$G$43</c:f>
              <c:multiLvlStrCache>
                <c:ptCount val="5"/>
                <c:lvl>
                  <c:pt idx="0">
                    <c:v>Total energy consumption</c:v>
                  </c:pt>
                  <c:pt idx="1">
                    <c:v>4DS energy consumption</c:v>
                  </c:pt>
                  <c:pt idx="2">
                    <c:v>Urban energy reductions</c:v>
                  </c:pt>
                  <c:pt idx="3">
                    <c:v>Rural energy reductions</c:v>
                  </c:pt>
                  <c:pt idx="4">
                    <c:v>CNS energy consumption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'FIG 08.1'!$C$44:$G$44</c:f>
              <c:numCache>
                <c:formatCode>0</c:formatCode>
                <c:ptCount val="5"/>
                <c:pt idx="0">
                  <c:v>794.37433512745406</c:v>
                </c:pt>
                <c:pt idx="1">
                  <c:v>695.50242999380441</c:v>
                </c:pt>
                <c:pt idx="2">
                  <c:v>168.79075627654959</c:v>
                </c:pt>
                <c:pt idx="3">
                  <c:v>85.947432874656897</c:v>
                </c:pt>
                <c:pt idx="4">
                  <c:v>440.76424084259793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CBB-4ADA-9C69-2CBE9F4824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4404096"/>
        <c:axId val="274422576"/>
      </c:barChart>
      <c:catAx>
        <c:axId val="274404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274422576"/>
        <c:crosses val="autoZero"/>
        <c:auto val="1"/>
        <c:lblAlgn val="ctr"/>
        <c:lblOffset val="0"/>
        <c:noMultiLvlLbl val="0"/>
      </c:catAx>
      <c:valAx>
        <c:axId val="274422576"/>
        <c:scaling>
          <c:orientation val="minMax"/>
          <c:max val="140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>
                    <a:latin typeface="+mn-lt"/>
                  </a:defRPr>
                </a:pPr>
                <a:r>
                  <a:rPr lang="en-US"/>
                  <a:t>PJ</a:t>
                </a:r>
                <a:endParaRPr lang="en-US" baseline="0"/>
              </a:p>
            </c:rich>
          </c:tx>
          <c:layout>
            <c:manualLayout>
              <c:xMode val="edge"/>
              <c:yMode val="edge"/>
              <c:x val="1.656631156399568E-3"/>
              <c:y val="0.3689278944298629"/>
            </c:manualLayout>
          </c:layout>
          <c:overlay val="0"/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274404096"/>
        <c:crosses val="autoZero"/>
        <c:crossBetween val="between"/>
      </c:valAx>
      <c:spPr>
        <a:noFill/>
        <a:ln>
          <a:noFill/>
        </a:ln>
      </c:spPr>
    </c:plotArea>
    <c:legend>
      <c:legendPos val="r"/>
      <c:legendEntry>
        <c:idx val="7"/>
        <c:delete val="1"/>
      </c:legendEntry>
      <c:layout>
        <c:manualLayout>
          <c:xMode val="edge"/>
          <c:yMode val="edge"/>
          <c:x val="0.83812926802239962"/>
          <c:y val="0.20622726775757133"/>
          <c:w val="0.12314510318563121"/>
          <c:h val="0.5860203412073490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DK"/>
    </a:p>
  </c:txPr>
  <c:printSettings>
    <c:headerFooter/>
    <c:pageMargins b="0" l="0" r="0" t="0" header="0" footer="0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 sz="1100"/>
              <a:t>Final energy consumption (PJ)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 08.1'!$M$43</c:f>
              <c:strCache>
                <c:ptCount val="1"/>
                <c:pt idx="0">
                  <c:v>Space heating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 08.1'!$N$42:$R$42</c:f>
              <c:strCache>
                <c:ptCount val="5"/>
                <c:pt idx="0">
                  <c:v>2013</c:v>
                </c:pt>
                <c:pt idx="1">
                  <c:v>2015</c:v>
                </c:pt>
                <c:pt idx="2">
                  <c:v>2018</c:v>
                </c:pt>
                <c:pt idx="4">
                  <c:v>CNS 2050</c:v>
                </c:pt>
              </c:strCache>
            </c:strRef>
          </c:cat>
          <c:val>
            <c:numRef>
              <c:f>'FIG 08.1'!$N$43:$R$43</c:f>
              <c:numCache>
                <c:formatCode>General</c:formatCode>
                <c:ptCount val="5"/>
                <c:pt idx="0" formatCode="0">
                  <c:v>827.03549225313498</c:v>
                </c:pt>
                <c:pt idx="4" formatCode="0">
                  <c:v>440.76424084259793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22-495B-A74F-6FEA3C0915C3}"/>
            </c:ext>
          </c:extLst>
        </c:ser>
        <c:ser>
          <c:idx val="1"/>
          <c:order val="1"/>
          <c:tx>
            <c:strRef>
              <c:f>'FIG 08.1'!$M$44</c:f>
              <c:strCache>
                <c:ptCount val="1"/>
                <c:pt idx="0">
                  <c:v>Space cooling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 08.1'!$N$42:$R$42</c:f>
              <c:strCache>
                <c:ptCount val="5"/>
                <c:pt idx="0">
                  <c:v>2013</c:v>
                </c:pt>
                <c:pt idx="1">
                  <c:v>2015</c:v>
                </c:pt>
                <c:pt idx="2">
                  <c:v>2018</c:v>
                </c:pt>
                <c:pt idx="4">
                  <c:v>CNS 2050</c:v>
                </c:pt>
              </c:strCache>
            </c:strRef>
          </c:cat>
          <c:val>
            <c:numRef>
              <c:f>'FIG 08.1'!$N$44:$R$44</c:f>
              <c:numCache>
                <c:formatCode>General</c:formatCode>
                <c:ptCount val="5"/>
                <c:pt idx="0" formatCode="0">
                  <c:v>49.429935720169475</c:v>
                </c:pt>
                <c:pt idx="4" formatCode="0">
                  <c:v>42.301614462820517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22-495B-A74F-6FEA3C0915C3}"/>
            </c:ext>
          </c:extLst>
        </c:ser>
        <c:ser>
          <c:idx val="2"/>
          <c:order val="2"/>
          <c:tx>
            <c:strRef>
              <c:f>'FIG 08.1'!$M$45</c:f>
              <c:strCache>
                <c:ptCount val="1"/>
                <c:pt idx="0">
                  <c:v>Water heating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 08.1'!$N$42:$R$42</c:f>
              <c:strCache>
                <c:ptCount val="5"/>
                <c:pt idx="0">
                  <c:v>2013</c:v>
                </c:pt>
                <c:pt idx="1">
                  <c:v>2015</c:v>
                </c:pt>
                <c:pt idx="2">
                  <c:v>2018</c:v>
                </c:pt>
                <c:pt idx="4">
                  <c:v>CNS 2050</c:v>
                </c:pt>
              </c:strCache>
            </c:strRef>
          </c:cat>
          <c:val>
            <c:numRef>
              <c:f>'FIG 08.1'!$N$45:$R$45</c:f>
              <c:numCache>
                <c:formatCode>General</c:formatCode>
                <c:ptCount val="5"/>
                <c:pt idx="0" formatCode="0">
                  <c:v>180.6786197145808</c:v>
                </c:pt>
                <c:pt idx="4" formatCode="0">
                  <c:v>161.2237798353197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22-495B-A74F-6FEA3C0915C3}"/>
            </c:ext>
          </c:extLst>
        </c:ser>
        <c:ser>
          <c:idx val="3"/>
          <c:order val="3"/>
          <c:tx>
            <c:strRef>
              <c:f>'FIG 08.1'!$M$46</c:f>
              <c:strCache>
                <c:ptCount val="1"/>
                <c:pt idx="0">
                  <c:v>Lighting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 08.1'!$N$42:$R$42</c:f>
              <c:strCache>
                <c:ptCount val="5"/>
                <c:pt idx="0">
                  <c:v>2013</c:v>
                </c:pt>
                <c:pt idx="1">
                  <c:v>2015</c:v>
                </c:pt>
                <c:pt idx="2">
                  <c:v>2018</c:v>
                </c:pt>
                <c:pt idx="4">
                  <c:v>CNS 2050</c:v>
                </c:pt>
              </c:strCache>
            </c:strRef>
          </c:cat>
          <c:val>
            <c:numRef>
              <c:f>'FIG 08.1'!$N$46:$R$46</c:f>
              <c:numCache>
                <c:formatCode>General</c:formatCode>
                <c:ptCount val="5"/>
                <c:pt idx="0" formatCode="0">
                  <c:v>113.4609308856902</c:v>
                </c:pt>
                <c:pt idx="4" formatCode="0">
                  <c:v>57.940213477164356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22-495B-A74F-6FEA3C0915C3}"/>
            </c:ext>
          </c:extLst>
        </c:ser>
        <c:ser>
          <c:idx val="4"/>
          <c:order val="4"/>
          <c:tx>
            <c:strRef>
              <c:f>'FIG 08.1'!$M$47</c:f>
              <c:strCache>
                <c:ptCount val="1"/>
                <c:pt idx="0">
                  <c:v>Cooking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'FIG 08.1'!$N$42:$R$42</c:f>
              <c:strCache>
                <c:ptCount val="5"/>
                <c:pt idx="0">
                  <c:v>2013</c:v>
                </c:pt>
                <c:pt idx="1">
                  <c:v>2015</c:v>
                </c:pt>
                <c:pt idx="2">
                  <c:v>2018</c:v>
                </c:pt>
                <c:pt idx="4">
                  <c:v>CNS 2050</c:v>
                </c:pt>
              </c:strCache>
            </c:strRef>
          </c:cat>
          <c:val>
            <c:numRef>
              <c:f>'FIG 08.1'!$N$47:$R$47</c:f>
              <c:numCache>
                <c:formatCode>General</c:formatCode>
                <c:ptCount val="5"/>
                <c:pt idx="0" formatCode="0">
                  <c:v>16.831831269547475</c:v>
                </c:pt>
                <c:pt idx="4" formatCode="0">
                  <c:v>19.064160223588988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322-495B-A74F-6FEA3C0915C3}"/>
            </c:ext>
          </c:extLst>
        </c:ser>
        <c:ser>
          <c:idx val="5"/>
          <c:order val="5"/>
          <c:tx>
            <c:strRef>
              <c:f>'FIG 08.1'!$M$48</c:f>
              <c:strCache>
                <c:ptCount val="1"/>
                <c:pt idx="0">
                  <c:v>Appliances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'FIG 08.1'!$N$42:$R$42</c:f>
              <c:strCache>
                <c:ptCount val="5"/>
                <c:pt idx="0">
                  <c:v>2013</c:v>
                </c:pt>
                <c:pt idx="1">
                  <c:v>2015</c:v>
                </c:pt>
                <c:pt idx="2">
                  <c:v>2018</c:v>
                </c:pt>
                <c:pt idx="4">
                  <c:v>CNS 2050</c:v>
                </c:pt>
              </c:strCache>
            </c:strRef>
          </c:cat>
          <c:val>
            <c:numRef>
              <c:f>'FIG 08.1'!$N$48:$R$48</c:f>
              <c:numCache>
                <c:formatCode>General</c:formatCode>
                <c:ptCount val="5"/>
                <c:pt idx="0" formatCode="0">
                  <c:v>117.9869934730267</c:v>
                </c:pt>
                <c:pt idx="4" formatCode="0">
                  <c:v>119.1404063067738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322-495B-A74F-6FEA3C0915C3}"/>
            </c:ext>
          </c:extLst>
        </c:ser>
        <c:ser>
          <c:idx val="6"/>
          <c:order val="6"/>
          <c:tx>
            <c:strRef>
              <c:f>'FIG 08.1'!$M$49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 08.1'!$N$42:$R$42</c:f>
              <c:strCache>
                <c:ptCount val="5"/>
                <c:pt idx="0">
                  <c:v>2013</c:v>
                </c:pt>
                <c:pt idx="1">
                  <c:v>2015</c:v>
                </c:pt>
                <c:pt idx="2">
                  <c:v>2018</c:v>
                </c:pt>
                <c:pt idx="4">
                  <c:v>CNS 2050</c:v>
                </c:pt>
              </c:strCache>
            </c:strRef>
          </c:cat>
          <c:val>
            <c:numRef>
              <c:f>'FIG 08.1'!$N$49:$R$49</c:f>
              <c:numCache>
                <c:formatCode>#,##0</c:formatCode>
                <c:ptCount val="5"/>
                <c:pt idx="0" formatCode="0">
                  <c:v>133.1772360358504</c:v>
                </c:pt>
                <c:pt idx="1">
                  <c:v>1402.9171959199998</c:v>
                </c:pt>
                <c:pt idx="2" formatCode="0">
                  <c:v>1499.6440234460001</c:v>
                </c:pt>
                <c:pt idx="4" formatCode="0">
                  <c:v>174.70635115208782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322-495B-A74F-6FEA3C0915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26690016"/>
        <c:axId val="757326688"/>
      </c:barChart>
      <c:catAx>
        <c:axId val="926690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57326688"/>
        <c:crosses val="autoZero"/>
        <c:auto val="1"/>
        <c:lblAlgn val="ctr"/>
        <c:lblOffset val="100"/>
        <c:noMultiLvlLbl val="0"/>
      </c:catAx>
      <c:valAx>
        <c:axId val="75732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2669001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 sz="1100"/>
              <a:t>Final energy consumption (PJ)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DK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'FIG 08.1'!$M$43</c:f>
              <c:strCache>
                <c:ptCount val="1"/>
                <c:pt idx="0">
                  <c:v>Space heating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 08.1'!$N$42:$R$42</c:f>
              <c:strCache>
                <c:ptCount val="5"/>
                <c:pt idx="0">
                  <c:v>2013</c:v>
                </c:pt>
                <c:pt idx="1">
                  <c:v>2015</c:v>
                </c:pt>
                <c:pt idx="2">
                  <c:v>2018</c:v>
                </c:pt>
                <c:pt idx="4">
                  <c:v>CNS 2050</c:v>
                </c:pt>
              </c:strCache>
            </c:strRef>
          </c:cat>
          <c:val>
            <c:numRef>
              <c:f>'FIG 08.1'!$N$43:$R$43</c:f>
              <c:numCache>
                <c:formatCode>General</c:formatCode>
                <c:ptCount val="5"/>
                <c:pt idx="0" formatCode="0">
                  <c:v>827.03549225313498</c:v>
                </c:pt>
                <c:pt idx="4" formatCode="0">
                  <c:v>440.76424084259793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D9-454E-982D-6C543F0BE95B}"/>
            </c:ext>
          </c:extLst>
        </c:ser>
        <c:ser>
          <c:idx val="1"/>
          <c:order val="1"/>
          <c:tx>
            <c:strRef>
              <c:f>'FIG 08.1'!$M$44</c:f>
              <c:strCache>
                <c:ptCount val="1"/>
                <c:pt idx="0">
                  <c:v>Space cooling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 08.1'!$N$42:$R$42</c:f>
              <c:strCache>
                <c:ptCount val="5"/>
                <c:pt idx="0">
                  <c:v>2013</c:v>
                </c:pt>
                <c:pt idx="1">
                  <c:v>2015</c:v>
                </c:pt>
                <c:pt idx="2">
                  <c:v>2018</c:v>
                </c:pt>
                <c:pt idx="4">
                  <c:v>CNS 2050</c:v>
                </c:pt>
              </c:strCache>
            </c:strRef>
          </c:cat>
          <c:val>
            <c:numRef>
              <c:f>'FIG 08.1'!$N$44:$R$44</c:f>
              <c:numCache>
                <c:formatCode>General</c:formatCode>
                <c:ptCount val="5"/>
                <c:pt idx="0" formatCode="0">
                  <c:v>49.429935720169475</c:v>
                </c:pt>
                <c:pt idx="4" formatCode="0">
                  <c:v>42.301614462820517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D9-454E-982D-6C543F0BE95B}"/>
            </c:ext>
          </c:extLst>
        </c:ser>
        <c:ser>
          <c:idx val="2"/>
          <c:order val="2"/>
          <c:tx>
            <c:strRef>
              <c:f>'FIG 08.1'!$M$45</c:f>
              <c:strCache>
                <c:ptCount val="1"/>
                <c:pt idx="0">
                  <c:v>Water heating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 08.1'!$N$42:$R$42</c:f>
              <c:strCache>
                <c:ptCount val="5"/>
                <c:pt idx="0">
                  <c:v>2013</c:v>
                </c:pt>
                <c:pt idx="1">
                  <c:v>2015</c:v>
                </c:pt>
                <c:pt idx="2">
                  <c:v>2018</c:v>
                </c:pt>
                <c:pt idx="4">
                  <c:v>CNS 2050</c:v>
                </c:pt>
              </c:strCache>
            </c:strRef>
          </c:cat>
          <c:val>
            <c:numRef>
              <c:f>'FIG 08.1'!$N$45:$R$45</c:f>
              <c:numCache>
                <c:formatCode>General</c:formatCode>
                <c:ptCount val="5"/>
                <c:pt idx="0" formatCode="0">
                  <c:v>180.6786197145808</c:v>
                </c:pt>
                <c:pt idx="4" formatCode="0">
                  <c:v>161.2237798353197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D9-454E-982D-6C543F0BE95B}"/>
            </c:ext>
          </c:extLst>
        </c:ser>
        <c:ser>
          <c:idx val="3"/>
          <c:order val="3"/>
          <c:tx>
            <c:strRef>
              <c:f>'FIG 08.1'!$M$46</c:f>
              <c:strCache>
                <c:ptCount val="1"/>
                <c:pt idx="0">
                  <c:v>Lighting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 08.1'!$N$42:$R$42</c:f>
              <c:strCache>
                <c:ptCount val="5"/>
                <c:pt idx="0">
                  <c:v>2013</c:v>
                </c:pt>
                <c:pt idx="1">
                  <c:v>2015</c:v>
                </c:pt>
                <c:pt idx="2">
                  <c:v>2018</c:v>
                </c:pt>
                <c:pt idx="4">
                  <c:v>CNS 2050</c:v>
                </c:pt>
              </c:strCache>
            </c:strRef>
          </c:cat>
          <c:val>
            <c:numRef>
              <c:f>'FIG 08.1'!$N$46:$R$46</c:f>
              <c:numCache>
                <c:formatCode>General</c:formatCode>
                <c:ptCount val="5"/>
                <c:pt idx="0" formatCode="0">
                  <c:v>113.4609308856902</c:v>
                </c:pt>
                <c:pt idx="4" formatCode="0">
                  <c:v>57.940213477164356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D9-454E-982D-6C543F0BE95B}"/>
            </c:ext>
          </c:extLst>
        </c:ser>
        <c:ser>
          <c:idx val="4"/>
          <c:order val="4"/>
          <c:tx>
            <c:strRef>
              <c:f>'FIG 08.1'!$M$47</c:f>
              <c:strCache>
                <c:ptCount val="1"/>
                <c:pt idx="0">
                  <c:v>Cooking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'FIG 08.1'!$N$42:$R$42</c:f>
              <c:strCache>
                <c:ptCount val="5"/>
                <c:pt idx="0">
                  <c:v>2013</c:v>
                </c:pt>
                <c:pt idx="1">
                  <c:v>2015</c:v>
                </c:pt>
                <c:pt idx="2">
                  <c:v>2018</c:v>
                </c:pt>
                <c:pt idx="4">
                  <c:v>CNS 2050</c:v>
                </c:pt>
              </c:strCache>
            </c:strRef>
          </c:cat>
          <c:val>
            <c:numRef>
              <c:f>'FIG 08.1'!$N$47:$R$47</c:f>
              <c:numCache>
                <c:formatCode>General</c:formatCode>
                <c:ptCount val="5"/>
                <c:pt idx="0" formatCode="0">
                  <c:v>16.831831269547475</c:v>
                </c:pt>
                <c:pt idx="4" formatCode="0">
                  <c:v>19.064160223588988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D9-454E-982D-6C543F0BE95B}"/>
            </c:ext>
          </c:extLst>
        </c:ser>
        <c:ser>
          <c:idx val="5"/>
          <c:order val="5"/>
          <c:tx>
            <c:strRef>
              <c:f>'FIG 08.1'!$M$48</c:f>
              <c:strCache>
                <c:ptCount val="1"/>
                <c:pt idx="0">
                  <c:v>Appliances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'FIG 08.1'!$N$42:$R$42</c:f>
              <c:strCache>
                <c:ptCount val="5"/>
                <c:pt idx="0">
                  <c:v>2013</c:v>
                </c:pt>
                <c:pt idx="1">
                  <c:v>2015</c:v>
                </c:pt>
                <c:pt idx="2">
                  <c:v>2018</c:v>
                </c:pt>
                <c:pt idx="4">
                  <c:v>CNS 2050</c:v>
                </c:pt>
              </c:strCache>
            </c:strRef>
          </c:cat>
          <c:val>
            <c:numRef>
              <c:f>'FIG 08.1'!$N$48:$R$48</c:f>
              <c:numCache>
                <c:formatCode>General</c:formatCode>
                <c:ptCount val="5"/>
                <c:pt idx="0" formatCode="0">
                  <c:v>117.9869934730267</c:v>
                </c:pt>
                <c:pt idx="4" formatCode="0">
                  <c:v>119.1404063067738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D9-454E-982D-6C543F0BE95B}"/>
            </c:ext>
          </c:extLst>
        </c:ser>
        <c:ser>
          <c:idx val="6"/>
          <c:order val="6"/>
          <c:tx>
            <c:strRef>
              <c:f>'FIG 08.1'!$M$49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3"/>
                <a:tile tx="0" ty="0" sx="100000" sy="100000" flip="none" algn="tl"/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3D3-458B-9A97-342631E2A447}"/>
              </c:ext>
            </c:extLst>
          </c:dPt>
          <c:dPt>
            <c:idx val="2"/>
            <c:invertIfNegative val="0"/>
            <c:bubble3D val="0"/>
            <c:spPr>
              <a:blipFill>
                <a:blip xmlns:r="http://schemas.openxmlformats.org/officeDocument/2006/relationships" r:embed="rId3"/>
                <a:tile tx="0" ty="0" sx="100000" sy="100000" flip="none" algn="tl"/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E3D3-458B-9A97-342631E2A447}"/>
              </c:ext>
            </c:extLst>
          </c:dPt>
          <c:cat>
            <c:strRef>
              <c:f>'FIG 08.1'!$N$42:$R$42</c:f>
              <c:strCache>
                <c:ptCount val="5"/>
                <c:pt idx="0">
                  <c:v>2013</c:v>
                </c:pt>
                <c:pt idx="1">
                  <c:v>2015</c:v>
                </c:pt>
                <c:pt idx="2">
                  <c:v>2018</c:v>
                </c:pt>
                <c:pt idx="4">
                  <c:v>CNS 2050</c:v>
                </c:pt>
              </c:strCache>
            </c:strRef>
          </c:cat>
          <c:val>
            <c:numRef>
              <c:f>'FIG 08.1'!$N$49:$R$49</c:f>
              <c:numCache>
                <c:formatCode>#,##0</c:formatCode>
                <c:ptCount val="5"/>
                <c:pt idx="0" formatCode="0">
                  <c:v>133.1772360358504</c:v>
                </c:pt>
                <c:pt idx="1">
                  <c:v>1402.9171959199998</c:v>
                </c:pt>
                <c:pt idx="2" formatCode="0">
                  <c:v>1499.6440234460001</c:v>
                </c:pt>
                <c:pt idx="4" formatCode="0">
                  <c:v>174.70635115208782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4D9-454E-982D-6C543F0BE95B}"/>
            </c:ext>
          </c:extLst>
        </c:ser>
        <c:ser>
          <c:idx val="7"/>
          <c:order val="7"/>
          <c:tx>
            <c:strRef>
              <c:f>'FIG 08.1'!$M$50</c:f>
              <c:strCache>
                <c:ptCount val="1"/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 08.1'!$N$42:$R$42</c:f>
              <c:strCache>
                <c:ptCount val="5"/>
                <c:pt idx="0">
                  <c:v>2013</c:v>
                </c:pt>
                <c:pt idx="1">
                  <c:v>2015</c:v>
                </c:pt>
                <c:pt idx="2">
                  <c:v>2018</c:v>
                </c:pt>
                <c:pt idx="4">
                  <c:v>CNS 2050</c:v>
                </c:pt>
              </c:strCache>
            </c:strRef>
          </c:cat>
          <c:val>
            <c:numRef>
              <c:f>'FIG 08.1'!$N$50:$Q$50</c:f>
              <c:numCache>
                <c:formatCode>#,##0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E3D3-458B-9A97-342631E2A4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26690016"/>
        <c:axId val="757326688"/>
      </c:barChart>
      <c:catAx>
        <c:axId val="92669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57326688"/>
        <c:crosses val="autoZero"/>
        <c:auto val="1"/>
        <c:lblAlgn val="ctr"/>
        <c:lblOffset val="100"/>
        <c:noMultiLvlLbl val="0"/>
      </c:catAx>
      <c:valAx>
        <c:axId val="757326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2669001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egendEntry>
        <c:idx val="7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 08.2'!$B$22</c:f>
          <c:strCache>
            <c:ptCount val="1"/>
            <c:pt idx="0">
              <c:v>Buildings energy consumption in the CNS</c:v>
            </c:pt>
          </c:strCache>
        </c:strRef>
      </c:tx>
      <c:layout>
        <c:manualLayout>
          <c:xMode val="edge"/>
          <c:yMode val="edge"/>
          <c:x val="8.2878998430222089E-2"/>
          <c:y val="2.7807407791256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082915154790395E-2"/>
          <c:y val="0.15348046931021939"/>
          <c:w val="0.27512568085659489"/>
          <c:h val="0.76442147583146425"/>
        </c:manualLayout>
      </c:layout>
      <c:barChart>
        <c:barDir val="col"/>
        <c:grouping val="stacked"/>
        <c:varyColors val="0"/>
        <c:ser>
          <c:idx val="10"/>
          <c:order val="0"/>
          <c:tx>
            <c:strRef>
              <c:f>'FIG 08.2'!$B$32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3"/>
            </a:solidFill>
            <a:ln w="12700">
              <a:noFill/>
            </a:ln>
          </c:spPr>
          <c:invertIfNegative val="0"/>
          <c:cat>
            <c:numRef>
              <c:f>'FIG 08.2'!$C$25:$D$25</c:f>
              <c:numCache>
                <c:formatCode>General</c:formatCode>
                <c:ptCount val="2"/>
                <c:pt idx="0">
                  <c:v>2013</c:v>
                </c:pt>
                <c:pt idx="1">
                  <c:v>2050</c:v>
                </c:pt>
              </c:numCache>
            </c:numRef>
          </c:cat>
          <c:val>
            <c:numRef>
              <c:f>'FIG 08.2'!$C$32:$D$32</c:f>
              <c:numCache>
                <c:formatCode>0</c:formatCode>
                <c:ptCount val="2"/>
                <c:pt idx="0">
                  <c:v>127.91782132816883</c:v>
                </c:pt>
                <c:pt idx="1">
                  <c:v>174.70635115208782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0B-4B3E-AFF6-7316BFEA6D15}"/>
            </c:ext>
          </c:extLst>
        </c:ser>
        <c:ser>
          <c:idx val="2"/>
          <c:order val="1"/>
          <c:tx>
            <c:strRef>
              <c:f>'FIG 08.2'!$B$31</c:f>
              <c:strCache>
                <c:ptCount val="1"/>
                <c:pt idx="0">
                  <c:v>Appliances</c:v>
                </c:pt>
              </c:strCache>
            </c:strRef>
          </c:tx>
          <c:spPr>
            <a:solidFill>
              <a:schemeClr val="accent6"/>
            </a:solidFill>
            <a:ln w="12700">
              <a:noFill/>
            </a:ln>
          </c:spPr>
          <c:invertIfNegative val="0"/>
          <c:cat>
            <c:numRef>
              <c:f>'FIG 08.2'!$C$25:$D$25</c:f>
              <c:numCache>
                <c:formatCode>General</c:formatCode>
                <c:ptCount val="2"/>
                <c:pt idx="0">
                  <c:v>2013</c:v>
                </c:pt>
                <c:pt idx="1">
                  <c:v>2050</c:v>
                </c:pt>
              </c:numCache>
            </c:numRef>
          </c:cat>
          <c:val>
            <c:numRef>
              <c:f>'FIG 08.2'!$C$31:$D$31</c:f>
              <c:numCache>
                <c:formatCode>0</c:formatCode>
                <c:ptCount val="2"/>
                <c:pt idx="0">
                  <c:v>113.32746946383253</c:v>
                </c:pt>
                <c:pt idx="1">
                  <c:v>119.1404063067738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0B-4B3E-AFF6-7316BFEA6D15}"/>
            </c:ext>
          </c:extLst>
        </c:ser>
        <c:ser>
          <c:idx val="11"/>
          <c:order val="2"/>
          <c:tx>
            <c:strRef>
              <c:f>'FIG 08.2'!$B$30</c:f>
              <c:strCache>
                <c:ptCount val="1"/>
                <c:pt idx="0">
                  <c:v>Cooking</c:v>
                </c:pt>
              </c:strCache>
            </c:strRef>
          </c:tx>
          <c:spPr>
            <a:solidFill>
              <a:schemeClr val="accent5"/>
            </a:solidFill>
            <a:ln w="12700">
              <a:noFill/>
            </a:ln>
          </c:spPr>
          <c:invertIfNegative val="0"/>
          <c:cat>
            <c:numRef>
              <c:f>'FIG 08.2'!$C$25:$D$25</c:f>
              <c:numCache>
                <c:formatCode>General</c:formatCode>
                <c:ptCount val="2"/>
                <c:pt idx="0">
                  <c:v>2013</c:v>
                </c:pt>
                <c:pt idx="1">
                  <c:v>2050</c:v>
                </c:pt>
              </c:numCache>
            </c:numRef>
          </c:cat>
          <c:val>
            <c:numRef>
              <c:f>'FIG 08.2'!$C$30:$D$30</c:f>
              <c:numCache>
                <c:formatCode>0</c:formatCode>
                <c:ptCount val="2"/>
                <c:pt idx="0">
                  <c:v>16.167111204982973</c:v>
                </c:pt>
                <c:pt idx="1">
                  <c:v>19.064160223588988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0B-4B3E-AFF6-7316BFEA6D15}"/>
            </c:ext>
          </c:extLst>
        </c:ser>
        <c:ser>
          <c:idx val="3"/>
          <c:order val="3"/>
          <c:tx>
            <c:strRef>
              <c:f>'FIG 08.2'!$B$29</c:f>
              <c:strCache>
                <c:ptCount val="1"/>
                <c:pt idx="0">
                  <c:v>Lighting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numRef>
              <c:f>'FIG 08.2'!$C$25:$D$25</c:f>
              <c:numCache>
                <c:formatCode>General</c:formatCode>
                <c:ptCount val="2"/>
                <c:pt idx="0">
                  <c:v>2013</c:v>
                </c:pt>
                <c:pt idx="1">
                  <c:v>2050</c:v>
                </c:pt>
              </c:numCache>
            </c:numRef>
          </c:cat>
          <c:val>
            <c:numRef>
              <c:f>'FIG 08.2'!$C$29:$D$29</c:f>
              <c:numCache>
                <c:formatCode>0</c:formatCode>
                <c:ptCount val="2"/>
                <c:pt idx="0">
                  <c:v>108.9801494367735</c:v>
                </c:pt>
                <c:pt idx="1">
                  <c:v>57.940213477164356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0B-4B3E-AFF6-7316BFEA6D15}"/>
            </c:ext>
          </c:extLst>
        </c:ser>
        <c:ser>
          <c:idx val="0"/>
          <c:order val="4"/>
          <c:tx>
            <c:strRef>
              <c:f>'FIG 08.2'!$B$28</c:f>
              <c:strCache>
                <c:ptCount val="1"/>
                <c:pt idx="0">
                  <c:v>Water heating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'FIG 08.2'!$C$25:$D$25</c:f>
              <c:numCache>
                <c:formatCode>General</c:formatCode>
                <c:ptCount val="2"/>
                <c:pt idx="0">
                  <c:v>2013</c:v>
                </c:pt>
                <c:pt idx="1">
                  <c:v>2050</c:v>
                </c:pt>
              </c:numCache>
            </c:numRef>
          </c:cat>
          <c:val>
            <c:numRef>
              <c:f>'FIG 08.2'!$C$28:$D$28</c:f>
              <c:numCache>
                <c:formatCode>0</c:formatCode>
                <c:ptCount val="2"/>
                <c:pt idx="0">
                  <c:v>173.54328774512422</c:v>
                </c:pt>
                <c:pt idx="1">
                  <c:v>161.2237798353197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00B-4B3E-AFF6-7316BFEA6D15}"/>
            </c:ext>
          </c:extLst>
        </c:ser>
        <c:ser>
          <c:idx val="5"/>
          <c:order val="5"/>
          <c:tx>
            <c:strRef>
              <c:f>'FIG 08.2'!$B$27</c:f>
              <c:strCache>
                <c:ptCount val="1"/>
                <c:pt idx="0">
                  <c:v>Space cooling</c:v>
                </c:pt>
              </c:strCache>
            </c:strRef>
          </c:tx>
          <c:spPr>
            <a:solidFill>
              <a:schemeClr val="tx2"/>
            </a:solidFill>
            <a:ln w="12700"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200B-4B3E-AFF6-7316BFEA6D15}"/>
              </c:ext>
            </c:extLst>
          </c:dPt>
          <c:cat>
            <c:numRef>
              <c:f>'FIG 08.2'!$C$25:$D$25</c:f>
              <c:numCache>
                <c:formatCode>General</c:formatCode>
                <c:ptCount val="2"/>
                <c:pt idx="0">
                  <c:v>2013</c:v>
                </c:pt>
                <c:pt idx="1">
                  <c:v>2050</c:v>
                </c:pt>
              </c:numCache>
            </c:numRef>
          </c:cat>
          <c:val>
            <c:numRef>
              <c:f>'FIG 08.2'!$C$27:$D$27</c:f>
              <c:numCache>
                <c:formatCode>0</c:formatCode>
                <c:ptCount val="2"/>
                <c:pt idx="0">
                  <c:v>47.477856380901386</c:v>
                </c:pt>
                <c:pt idx="1">
                  <c:v>42.301614462820517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00B-4B3E-AFF6-7316BFEA6D15}"/>
            </c:ext>
          </c:extLst>
        </c:ser>
        <c:ser>
          <c:idx val="1"/>
          <c:order val="6"/>
          <c:tx>
            <c:strRef>
              <c:f>'FIG 08.2'!$B$26</c:f>
              <c:strCache>
                <c:ptCount val="1"/>
                <c:pt idx="0">
                  <c:v>Space heating</c:v>
                </c:pt>
              </c:strCache>
            </c:strRef>
          </c:tx>
          <c:spPr>
            <a:solidFill>
              <a:schemeClr val="bg2"/>
            </a:solidFill>
            <a:ln w="12700">
              <a:noFill/>
            </a:ln>
          </c:spPr>
          <c:invertIfNegative val="0"/>
          <c:cat>
            <c:numRef>
              <c:f>'FIG 08.2'!$C$25:$D$25</c:f>
              <c:numCache>
                <c:formatCode>General</c:formatCode>
                <c:ptCount val="2"/>
                <c:pt idx="0">
                  <c:v>2013</c:v>
                </c:pt>
                <c:pt idx="1">
                  <c:v>2050</c:v>
                </c:pt>
              </c:numCache>
            </c:numRef>
          </c:cat>
          <c:val>
            <c:numRef>
              <c:f>'FIG 08.2'!$C$26:$D$26</c:f>
              <c:numCache>
                <c:formatCode>0</c:formatCode>
                <c:ptCount val="2"/>
                <c:pt idx="0">
                  <c:v>794.37433512745406</c:v>
                </c:pt>
                <c:pt idx="1">
                  <c:v>440.76424084259793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00B-4B3E-AFF6-7316BFEA6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1923128"/>
        <c:axId val="281920384"/>
      </c:barChart>
      <c:catAx>
        <c:axId val="281923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281920384"/>
        <c:crosses val="autoZero"/>
        <c:auto val="1"/>
        <c:lblAlgn val="ctr"/>
        <c:lblOffset val="0"/>
        <c:noMultiLvlLbl val="0"/>
      </c:catAx>
      <c:valAx>
        <c:axId val="281920384"/>
        <c:scaling>
          <c:orientation val="minMax"/>
          <c:max val="140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>
                    <a:latin typeface="+mn-lt"/>
                  </a:defRPr>
                </a:pPr>
                <a:r>
                  <a:rPr lang="en-US"/>
                  <a:t>PJ</a:t>
                </a:r>
                <a:endParaRPr lang="en-US" baseline="0"/>
              </a:p>
            </c:rich>
          </c:tx>
          <c:layout>
            <c:manualLayout>
              <c:xMode val="edge"/>
              <c:yMode val="edge"/>
              <c:x val="1.6565975285494096E-3"/>
              <c:y val="0.39207604257801115"/>
            </c:manualLayout>
          </c:layout>
          <c:overlay val="0"/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281923128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35950929710831686"/>
          <c:y val="0.38219233012540094"/>
          <c:w val="0.12741810134074474"/>
          <c:h val="0.53046478565179356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DK"/>
    </a:p>
  </c:txPr>
  <c:printSettings>
    <c:headerFooter/>
    <c:pageMargins b="0" l="0" r="0" t="0" header="0" footer="0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 08.2'!$B$49</c:f>
              <c:strCache>
                <c:ptCount val="1"/>
                <c:pt idx="0">
                  <c:v>Energy intensity (left axis)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 08.2'!$C$48:$AB$48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'FIG 08.2'!$C$49:$AB$49</c:f>
              <c:numCache>
                <c:formatCode>0</c:formatCode>
                <c:ptCount val="26"/>
                <c:pt idx="0">
                  <c:v>231.69420142781979</c:v>
                </c:pt>
                <c:pt idx="1">
                  <c:v>231.6027716130674</c:v>
                </c:pt>
                <c:pt idx="2">
                  <c:v>231.29416948478334</c:v>
                </c:pt>
                <c:pt idx="3">
                  <c:v>239.85688842496168</c:v>
                </c:pt>
                <c:pt idx="4">
                  <c:v>239.95174457517223</c:v>
                </c:pt>
                <c:pt idx="5">
                  <c:v>247.96638264772841</c:v>
                </c:pt>
                <c:pt idx="6">
                  <c:v>262.44940433041677</c:v>
                </c:pt>
                <c:pt idx="7">
                  <c:v>249.37600334401674</c:v>
                </c:pt>
                <c:pt idx="8">
                  <c:v>249.11163690288339</c:v>
                </c:pt>
                <c:pt idx="9">
                  <c:v>245.79207196186894</c:v>
                </c:pt>
                <c:pt idx="10">
                  <c:v>236.523794672393</c:v>
                </c:pt>
                <c:pt idx="11">
                  <c:v>247.37398931526926</c:v>
                </c:pt>
                <c:pt idx="12">
                  <c:v>238.43280873047655</c:v>
                </c:pt>
                <c:pt idx="13">
                  <c:v>241.62141472017143</c:v>
                </c:pt>
                <c:pt idx="14">
                  <c:v>236.24702731690249</c:v>
                </c:pt>
                <c:pt idx="15">
                  <c:v>235.92565113906616</c:v>
                </c:pt>
                <c:pt idx="16">
                  <c:v>232.53794069505665</c:v>
                </c:pt>
                <c:pt idx="17">
                  <c:v>229.97644454815807</c:v>
                </c:pt>
                <c:pt idx="18">
                  <c:v>225.27858139893223</c:v>
                </c:pt>
                <c:pt idx="19">
                  <c:v>231.28775491194531</c:v>
                </c:pt>
                <c:pt idx="20">
                  <c:v>248.36247881995683</c:v>
                </c:pt>
                <c:pt idx="21">
                  <c:v>223.03899454229116</c:v>
                </c:pt>
                <c:pt idx="22">
                  <c:v>226.44496501984383</c:v>
                </c:pt>
                <c:pt idx="23">
                  <c:v>219.44816081253927</c:v>
                </c:pt>
                <c:pt idx="24">
                  <c:v>212.99004801141743</c:v>
                </c:pt>
                <c:pt idx="25">
                  <c:v>212.81089822696075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BC-45F0-B134-D4B3304D60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120815"/>
        <c:axId val="612336399"/>
      </c:lineChart>
      <c:lineChart>
        <c:grouping val="standard"/>
        <c:varyColors val="0"/>
        <c:ser>
          <c:idx val="1"/>
          <c:order val="1"/>
          <c:tx>
            <c:strRef>
              <c:f>'FIG 08.2'!$B$50</c:f>
              <c:strCache>
                <c:ptCount val="1"/>
                <c:pt idx="0">
                  <c:v>Emissions intensity (right axis)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 08.2'!$C$48:$AB$48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'FIG 08.2'!$C$50:$AB$50</c:f>
              <c:numCache>
                <c:formatCode>0</c:formatCode>
                <c:ptCount val="26"/>
                <c:pt idx="0">
                  <c:v>44.984039982482884</c:v>
                </c:pt>
                <c:pt idx="1">
                  <c:v>45.063349229750351</c:v>
                </c:pt>
                <c:pt idx="2">
                  <c:v>42.437143438756387</c:v>
                </c:pt>
                <c:pt idx="3">
                  <c:v>43.83959111871804</c:v>
                </c:pt>
                <c:pt idx="4">
                  <c:v>44.210233670705868</c:v>
                </c:pt>
                <c:pt idx="5">
                  <c:v>45.137928394229405</c:v>
                </c:pt>
                <c:pt idx="6">
                  <c:v>50.200757573398711</c:v>
                </c:pt>
                <c:pt idx="7">
                  <c:v>44.877771224683315</c:v>
                </c:pt>
                <c:pt idx="8">
                  <c:v>42.471379270255099</c:v>
                </c:pt>
                <c:pt idx="9">
                  <c:v>40.09503699964457</c:v>
                </c:pt>
                <c:pt idx="10">
                  <c:v>36.185837864869242</c:v>
                </c:pt>
                <c:pt idx="11">
                  <c:v>38.502692861882082</c:v>
                </c:pt>
                <c:pt idx="12">
                  <c:v>36.766308469152321</c:v>
                </c:pt>
                <c:pt idx="13">
                  <c:v>40.652411890227157</c:v>
                </c:pt>
                <c:pt idx="14">
                  <c:v>36.301376174144572</c:v>
                </c:pt>
                <c:pt idx="15">
                  <c:v>31.852275941214213</c:v>
                </c:pt>
                <c:pt idx="16">
                  <c:v>35.08343122954355</c:v>
                </c:pt>
                <c:pt idx="17">
                  <c:v>32.405435136255569</c:v>
                </c:pt>
                <c:pt idx="18">
                  <c:v>29.103098875643965</c:v>
                </c:pt>
                <c:pt idx="19">
                  <c:v>30.366118769276277</c:v>
                </c:pt>
                <c:pt idx="20">
                  <c:v>32.917390243170964</c:v>
                </c:pt>
                <c:pt idx="21">
                  <c:v>27.249704888377646</c:v>
                </c:pt>
                <c:pt idx="22">
                  <c:v>24.027647892923181</c:v>
                </c:pt>
                <c:pt idx="23">
                  <c:v>24.25797598035885</c:v>
                </c:pt>
                <c:pt idx="24">
                  <c:v>23.452365136282662</c:v>
                </c:pt>
                <c:pt idx="25">
                  <c:v>23.019756250713439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BC-45F0-B134-D4B3304D60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2586831"/>
        <c:axId val="612340559"/>
      </c:lineChart>
      <c:catAx>
        <c:axId val="7221208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612336399"/>
        <c:crosses val="autoZero"/>
        <c:auto val="1"/>
        <c:lblAlgn val="ctr"/>
        <c:lblOffset val="100"/>
        <c:noMultiLvlLbl val="0"/>
      </c:catAx>
      <c:valAx>
        <c:axId val="612336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kWh/m2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K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22120815"/>
        <c:crosses val="autoZero"/>
        <c:crossBetween val="between"/>
      </c:valAx>
      <c:valAx>
        <c:axId val="61234055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kg CO2/m2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K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372586831"/>
        <c:crosses val="max"/>
        <c:crossBetween val="between"/>
      </c:valAx>
      <c:catAx>
        <c:axId val="37258683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1234055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_xlchart.v2.0</cx:f>
      </cx:strDim>
      <cx:numDim type="val">
        <cx:f>_xlchart.v2.2</cx:f>
      </cx:numDim>
    </cx:data>
  </cx:chartData>
  <cx:chart>
    <cx:title pos="t" align="ctr" overlay="0">
      <cx:tx>
        <cx:txData>
          <cx:v>Nordic residential building stock 2009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000"/>
          </a:pPr>
          <a:r>
            <a:rPr lang="da-DK" sz="10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Nordic residential building stock 2009</a:t>
          </a:r>
        </a:p>
      </cx:txPr>
    </cx:title>
    <cx:plotArea>
      <cx:plotAreaRegion>
        <cx:series layoutId="funnel" uniqueId="{235FE7A5-BB14-472E-AC19-70BB2786A264}">
          <cx:tx>
            <cx:txData>
              <cx:f>_xlchart.v2.1</cx:f>
              <cx:v>Nordic 4</cx:v>
            </cx:txData>
          </cx:tx>
          <cx:dataId val="0"/>
        </cx:series>
      </cx:plotAreaRegion>
      <cx:axis id="0">
        <cx:catScaling gapWidth="0.0599999987"/>
        <cx:title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03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320813</xdr:colOff>
      <xdr:row>20</xdr:row>
      <xdr:rowOff>142875</xdr:rowOff>
    </xdr:from>
    <xdr:to>
      <xdr:col>10</xdr:col>
      <xdr:colOff>72128</xdr:colOff>
      <xdr:row>35</xdr:row>
      <xdr:rowOff>17369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D68E70-37FA-4FB4-B03C-5B888D916E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449035</xdr:colOff>
      <xdr:row>17</xdr:row>
      <xdr:rowOff>97971</xdr:rowOff>
    </xdr:from>
    <xdr:to>
      <xdr:col>16</xdr:col>
      <xdr:colOff>517071</xdr:colOff>
      <xdr:row>31</xdr:row>
      <xdr:rowOff>51707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C21581FA-A334-4AD7-9216-1B0A4ED26C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999724</xdr:colOff>
      <xdr:row>18</xdr:row>
      <xdr:rowOff>104054</xdr:rowOff>
    </xdr:from>
    <xdr:to>
      <xdr:col>26</xdr:col>
      <xdr:colOff>727582</xdr:colOff>
      <xdr:row>32</xdr:row>
      <xdr:rowOff>57790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6DF0758F-04EC-4208-A0D8-E05689671D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0.30053</cdr:x>
      <cdr:y>0.04948</cdr:y>
    </cdr:from>
    <cdr:to>
      <cdr:x>0.45064</cdr:x>
      <cdr:y>0.04948</cdr:y>
    </cdr:to>
    <cdr:sp macro="" textlink="">
      <cdr:nvSpPr>
        <cdr:cNvPr id="7" name="Straight Connector 6"/>
        <cdr:cNvSpPr/>
      </cdr:nvSpPr>
      <cdr:spPr>
        <a:xfrm xmlns:a="http://schemas.openxmlformats.org/drawingml/2006/main">
          <a:off x="2328109" y="135637"/>
          <a:ext cx="1162825" cy="1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6D6F7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0.45038</cdr:x>
      <cdr:y>0.18285</cdr:y>
    </cdr:from>
    <cdr:to>
      <cdr:x>0.59958</cdr:x>
      <cdr:y>0.18399</cdr:y>
    </cdr:to>
    <cdr:sp macro="" textlink="">
      <cdr:nvSpPr>
        <cdr:cNvPr id="8" name="Straight Connector 7"/>
        <cdr:cNvSpPr/>
      </cdr:nvSpPr>
      <cdr:spPr>
        <a:xfrm xmlns:a="http://schemas.openxmlformats.org/drawingml/2006/main" flipV="1">
          <a:off x="3488936" y="501279"/>
          <a:ext cx="1155765" cy="3134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6D6F7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0.59921</cdr:x>
      <cdr:y>0.23823</cdr:y>
    </cdr:from>
    <cdr:to>
      <cdr:x>0.74624</cdr:x>
      <cdr:y>0.23823</cdr:y>
    </cdr:to>
    <cdr:sp macro="" textlink="">
      <cdr:nvSpPr>
        <cdr:cNvPr id="10" name="Straight Connector 9"/>
        <cdr:cNvSpPr/>
      </cdr:nvSpPr>
      <cdr:spPr>
        <a:xfrm xmlns:a="http://schemas.openxmlformats.org/drawingml/2006/main" flipV="1">
          <a:off x="4633985" y="653678"/>
          <a:ext cx="1137047" cy="1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6D6F7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539280</xdr:colOff>
      <xdr:row>19</xdr:row>
      <xdr:rowOff>60696</xdr:rowOff>
    </xdr:from>
    <xdr:to>
      <xdr:col>18</xdr:col>
      <xdr:colOff>143392</xdr:colOff>
      <xdr:row>33</xdr:row>
      <xdr:rowOff>30440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748AEB-81D2-43A7-8095-ECE7C6FF5F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543718</xdr:colOff>
      <xdr:row>19</xdr:row>
      <xdr:rowOff>45243</xdr:rowOff>
    </xdr:from>
    <xdr:to>
      <xdr:col>19</xdr:col>
      <xdr:colOff>440531</xdr:colOff>
      <xdr:row>33</xdr:row>
      <xdr:rowOff>133349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B356B8B5-3BDA-417A-B7F8-0AE2DE2BA4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23</xdr:row>
      <xdr:rowOff>100012</xdr:rowOff>
    </xdr:from>
    <xdr:to>
      <xdr:col>8</xdr:col>
      <xdr:colOff>390525</xdr:colOff>
      <xdr:row>37</xdr:row>
      <xdr:rowOff>176212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2" name="Diagram 1">
              <a:extLst>
                <a:ext uri="{FF2B5EF4-FFF2-40B4-BE49-F238E27FC236}">
                  <a16:creationId xmlns:a16="http://schemas.microsoft.com/office/drawing/2014/main" id="{68B818DB-7EAD-49D2-BAB1-038B3DCC117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38250" y="4481512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DK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 editAs="oneCell">
    <xdr:from>
      <xdr:col>2</xdr:col>
      <xdr:colOff>9524</xdr:colOff>
      <xdr:row>2</xdr:row>
      <xdr:rowOff>85725</xdr:rowOff>
    </xdr:from>
    <xdr:to>
      <xdr:col>7</xdr:col>
      <xdr:colOff>200024</xdr:colOff>
      <xdr:row>11</xdr:row>
      <xdr:rowOff>72043</xdr:rowOff>
    </xdr:to>
    <xdr:pic>
      <xdr:nvPicPr>
        <xdr:cNvPr id="3" name="Billede 2">
          <a:extLst>
            <a:ext uri="{FF2B5EF4-FFF2-40B4-BE49-F238E27FC236}">
              <a16:creationId xmlns:a16="http://schemas.microsoft.com/office/drawing/2014/main" id="{86F80FD0-FF73-4B54-BB29-484316F30F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8724" y="466725"/>
          <a:ext cx="3781425" cy="17008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29F4C-00D2-4106-B444-3939954570D4}">
  <dimension ref="A1:C9"/>
  <sheetViews>
    <sheetView workbookViewId="0">
      <selection activeCell="C21" sqref="C21"/>
    </sheetView>
  </sheetViews>
  <sheetFormatPr defaultRowHeight="15" x14ac:dyDescent="0.25"/>
  <cols>
    <col min="1" max="1" width="8.28515625" customWidth="1"/>
    <col min="2" max="2" width="59.7109375" customWidth="1"/>
    <col min="3" max="3" width="57.5703125" customWidth="1"/>
  </cols>
  <sheetData>
    <row r="1" spans="1:3" x14ac:dyDescent="0.25">
      <c r="A1" s="63" t="s">
        <v>68</v>
      </c>
      <c r="B1" s="63"/>
      <c r="C1" s="63"/>
    </row>
    <row r="2" spans="1:3" x14ac:dyDescent="0.25">
      <c r="A2" s="64">
        <v>8</v>
      </c>
      <c r="B2" s="68" t="s">
        <v>69</v>
      </c>
      <c r="C2" s="45"/>
    </row>
    <row r="3" spans="1:3" x14ac:dyDescent="0.25">
      <c r="B3" t="s">
        <v>18</v>
      </c>
    </row>
    <row r="4" spans="1:3" x14ac:dyDescent="0.25">
      <c r="B4" s="66" t="s">
        <v>70</v>
      </c>
      <c r="C4" s="67" t="s">
        <v>75</v>
      </c>
    </row>
    <row r="5" spans="1:3" x14ac:dyDescent="0.25">
      <c r="A5" s="64" t="s">
        <v>71</v>
      </c>
      <c r="B5" t="s">
        <v>72</v>
      </c>
      <c r="C5" t="s">
        <v>76</v>
      </c>
    </row>
    <row r="6" spans="1:3" x14ac:dyDescent="0.25">
      <c r="A6" s="64" t="s">
        <v>73</v>
      </c>
      <c r="B6" t="s">
        <v>79</v>
      </c>
      <c r="C6" t="s">
        <v>76</v>
      </c>
    </row>
    <row r="7" spans="1:3" x14ac:dyDescent="0.25">
      <c r="A7" s="64">
        <v>8.3000000000000007</v>
      </c>
      <c r="B7" t="s">
        <v>74</v>
      </c>
      <c r="C7" t="s">
        <v>77</v>
      </c>
    </row>
    <row r="8" spans="1:3" x14ac:dyDescent="0.25">
      <c r="A8" s="64"/>
      <c r="B8" s="65" t="s">
        <v>81</v>
      </c>
      <c r="C8" t="s">
        <v>82</v>
      </c>
    </row>
    <row r="9" spans="1:3" x14ac:dyDescent="0.25">
      <c r="A9" s="64">
        <v>8.4</v>
      </c>
      <c r="B9" t="s">
        <v>80</v>
      </c>
      <c r="C9" t="s">
        <v>78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C5AE8-6E3D-42F0-898C-C06055F52147}">
  <dimension ref="A1:CA285"/>
  <sheetViews>
    <sheetView topLeftCell="A25" zoomScale="82" zoomScaleNormal="85" zoomScalePageLayoutView="200" workbookViewId="0">
      <selection activeCell="J54" sqref="J54"/>
    </sheetView>
  </sheetViews>
  <sheetFormatPr defaultColWidth="8.85546875" defaultRowHeight="15" x14ac:dyDescent="0.25"/>
  <cols>
    <col min="1" max="1" width="7.5703125" style="3" customWidth="1"/>
    <col min="2" max="2" width="29.5703125" style="3" customWidth="1"/>
    <col min="3" max="3" width="20.85546875" style="3" customWidth="1"/>
    <col min="4" max="14" width="8.85546875" style="3"/>
    <col min="15" max="15" width="8.85546875" style="4"/>
    <col min="16" max="17" width="17" style="3" customWidth="1"/>
    <col min="18" max="18" width="8.85546875" style="3"/>
    <col min="19" max="19" width="15.42578125" style="3" customWidth="1"/>
    <col min="20" max="26" width="8.85546875" style="3"/>
    <col min="27" max="27" width="14.5703125" style="3" customWidth="1"/>
    <col min="28" max="28" width="8.85546875" style="3"/>
    <col min="29" max="29" width="8.85546875" style="4"/>
    <col min="30" max="41" width="8.85546875" style="3"/>
    <col min="42" max="42" width="8.85546875" style="4"/>
    <col min="43" max="16384" width="8.85546875" style="3"/>
  </cols>
  <sheetData>
    <row r="1" spans="2:42" s="2" customFormat="1" ht="35.25" customHeight="1" x14ac:dyDescent="0.25">
      <c r="B1" s="1" t="str">
        <f>C7</f>
        <v>Building energy savings by end-use, urban and non-urban buildings</v>
      </c>
      <c r="O1" s="1"/>
      <c r="AC1" s="1"/>
      <c r="AP1" s="1"/>
    </row>
    <row r="2" spans="2:42" x14ac:dyDescent="0.25"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2:42" ht="21" x14ac:dyDescent="0.35">
      <c r="B3" s="5" t="s">
        <v>0</v>
      </c>
    </row>
    <row r="4" spans="2:42" ht="21" x14ac:dyDescent="0.35">
      <c r="B4" s="69" t="s">
        <v>1</v>
      </c>
      <c r="C4" s="70"/>
      <c r="D4" s="70"/>
      <c r="E4" s="70"/>
      <c r="F4" s="70"/>
    </row>
    <row r="5" spans="2:42" x14ac:dyDescent="0.25">
      <c r="B5" s="4" t="s">
        <v>2</v>
      </c>
      <c r="C5" s="3">
        <v>1</v>
      </c>
    </row>
    <row r="6" spans="2:42" x14ac:dyDescent="0.25">
      <c r="B6" s="4" t="s">
        <v>3</v>
      </c>
      <c r="C6" s="3">
        <v>43</v>
      </c>
    </row>
    <row r="7" spans="2:42" x14ac:dyDescent="0.25">
      <c r="B7" s="4" t="s">
        <v>4</v>
      </c>
      <c r="C7" s="3" t="s">
        <v>5</v>
      </c>
    </row>
    <row r="8" spans="2:42" x14ac:dyDescent="0.25">
      <c r="B8" s="4" t="s">
        <v>6</v>
      </c>
      <c r="C8" s="3" t="s">
        <v>7</v>
      </c>
    </row>
    <row r="9" spans="2:42" x14ac:dyDescent="0.25">
      <c r="B9" s="4"/>
    </row>
    <row r="10" spans="2:42" x14ac:dyDescent="0.25">
      <c r="B10" s="4" t="s">
        <v>8</v>
      </c>
    </row>
    <row r="11" spans="2:42" x14ac:dyDescent="0.25">
      <c r="B11" s="4" t="s">
        <v>9</v>
      </c>
    </row>
    <row r="12" spans="2:42" ht="23.25" x14ac:dyDescent="0.35">
      <c r="B12" s="4"/>
      <c r="L12" s="6"/>
      <c r="M12" s="6"/>
    </row>
    <row r="13" spans="2:42" x14ac:dyDescent="0.25">
      <c r="B13" s="4" t="s">
        <v>10</v>
      </c>
    </row>
    <row r="14" spans="2:42" x14ac:dyDescent="0.25">
      <c r="B14" s="4" t="s">
        <v>11</v>
      </c>
      <c r="C14" s="3" t="s">
        <v>12</v>
      </c>
    </row>
    <row r="15" spans="2:42" x14ac:dyDescent="0.25">
      <c r="B15" s="4" t="s">
        <v>13</v>
      </c>
    </row>
    <row r="16" spans="2:42" x14ac:dyDescent="0.25">
      <c r="B16" s="4"/>
    </row>
    <row r="17" spans="2:40" x14ac:dyDescent="0.25">
      <c r="B17" s="4"/>
    </row>
    <row r="18" spans="2:40" x14ac:dyDescent="0.25">
      <c r="B18" s="4"/>
      <c r="C18" s="4"/>
    </row>
    <row r="19" spans="2:40" x14ac:dyDescent="0.25">
      <c r="B19" s="4"/>
      <c r="C19" s="4"/>
    </row>
    <row r="20" spans="2:40" ht="23.25" x14ac:dyDescent="0.35">
      <c r="B20" s="6" t="s">
        <v>14</v>
      </c>
      <c r="C20" s="4"/>
    </row>
    <row r="21" spans="2:40" x14ac:dyDescent="0.25">
      <c r="B21" s="4"/>
      <c r="C21" s="4"/>
    </row>
    <row r="22" spans="2:40" x14ac:dyDescent="0.25">
      <c r="B22" s="4"/>
      <c r="X22" s="7"/>
      <c r="Y22" s="7"/>
    </row>
    <row r="23" spans="2:40" x14ac:dyDescent="0.25">
      <c r="B23" s="8"/>
      <c r="C23" s="8"/>
      <c r="D23" s="8"/>
      <c r="E23" s="8"/>
      <c r="F23" s="8"/>
      <c r="G23" s="8"/>
      <c r="H23" s="8"/>
      <c r="X23" s="7"/>
      <c r="Y23" s="7"/>
    </row>
    <row r="24" spans="2:40" x14ac:dyDescent="0.25">
      <c r="B24" s="8"/>
      <c r="C24" s="8"/>
      <c r="D24" s="8"/>
      <c r="E24" s="8"/>
      <c r="F24" s="8"/>
      <c r="G24" s="8"/>
      <c r="H24" s="8"/>
      <c r="X24" s="7"/>
      <c r="Y24" s="7"/>
    </row>
    <row r="25" spans="2:40" x14ac:dyDescent="0.25">
      <c r="B25" s="8"/>
      <c r="C25" s="8"/>
      <c r="D25" s="8"/>
      <c r="E25" s="8"/>
      <c r="F25" s="8"/>
      <c r="G25" s="8"/>
      <c r="H25" s="8"/>
      <c r="X25" s="7"/>
      <c r="Y25" s="7"/>
    </row>
    <row r="26" spans="2:40" x14ac:dyDescent="0.25">
      <c r="B26" s="8"/>
      <c r="C26" s="8"/>
      <c r="D26" s="8"/>
      <c r="E26" s="8"/>
      <c r="F26" s="8"/>
      <c r="G26" s="8"/>
      <c r="H26" s="8"/>
      <c r="X26" s="7"/>
      <c r="Y26" s="7"/>
      <c r="Z26" s="4"/>
      <c r="AA26" s="4"/>
    </row>
    <row r="27" spans="2:40" x14ac:dyDescent="0.25">
      <c r="B27" s="8"/>
      <c r="C27" s="8"/>
      <c r="D27" s="8"/>
      <c r="E27" s="8"/>
      <c r="F27" s="8"/>
      <c r="G27" s="8"/>
      <c r="H27" s="8"/>
      <c r="X27" s="7"/>
      <c r="Y27" s="7"/>
      <c r="Z27" s="4"/>
      <c r="AA27" s="4"/>
    </row>
    <row r="28" spans="2:40" ht="15.75" x14ac:dyDescent="0.25">
      <c r="B28" s="8"/>
      <c r="C28" s="8"/>
      <c r="D28" s="8"/>
      <c r="E28" s="8"/>
      <c r="F28" s="8"/>
      <c r="G28" s="8"/>
      <c r="H28" s="8"/>
      <c r="O28" s="9"/>
      <c r="X28" s="7"/>
      <c r="Y28" s="7"/>
      <c r="AC28" s="9"/>
    </row>
    <row r="29" spans="2:40" s="4" customFormat="1" x14ac:dyDescent="0.25">
      <c r="B29" s="8"/>
      <c r="C29" s="8"/>
      <c r="D29" s="8"/>
      <c r="E29" s="8"/>
      <c r="F29" s="8"/>
      <c r="G29" s="8"/>
      <c r="H29" s="8"/>
      <c r="X29" s="7"/>
      <c r="Y29" s="7"/>
      <c r="AC29" s="3"/>
    </row>
    <row r="30" spans="2:40" x14ac:dyDescent="0.25">
      <c r="B30" s="8"/>
      <c r="C30" s="8"/>
      <c r="D30" s="8"/>
      <c r="E30" s="8"/>
      <c r="F30" s="8"/>
      <c r="G30" s="8"/>
      <c r="H30" s="8"/>
      <c r="O30" s="10"/>
      <c r="X30" s="7"/>
      <c r="Y30" s="7"/>
      <c r="Z30" s="11"/>
      <c r="AA30" s="11"/>
      <c r="AC30" s="10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</row>
    <row r="31" spans="2:40" x14ac:dyDescent="0.25">
      <c r="B31" s="8"/>
      <c r="C31" s="8"/>
      <c r="D31" s="8"/>
      <c r="E31" s="8"/>
      <c r="F31" s="8"/>
      <c r="G31" s="8"/>
      <c r="H31" s="8"/>
      <c r="O31" s="10"/>
      <c r="X31" s="7"/>
      <c r="Y31" s="7"/>
      <c r="Z31" s="11"/>
      <c r="AA31" s="11"/>
      <c r="AC31" s="10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</row>
    <row r="32" spans="2:40" x14ac:dyDescent="0.25">
      <c r="B32" s="8"/>
      <c r="C32" s="8"/>
      <c r="D32" s="8"/>
      <c r="E32" s="8"/>
      <c r="F32" s="8"/>
      <c r="G32" s="8"/>
      <c r="H32" s="8"/>
      <c r="O32" s="10"/>
      <c r="X32" s="7"/>
      <c r="Y32" s="7"/>
      <c r="Z32" s="11"/>
      <c r="AA32" s="11"/>
      <c r="AC32" s="10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</row>
    <row r="33" spans="2:40" x14ac:dyDescent="0.25">
      <c r="B33" s="8"/>
      <c r="C33" s="8"/>
      <c r="D33" s="8"/>
      <c r="E33" s="8"/>
      <c r="F33" s="8"/>
      <c r="G33" s="8"/>
      <c r="H33" s="8"/>
      <c r="O33" s="10"/>
      <c r="X33" s="7"/>
      <c r="Y33" s="7"/>
      <c r="Z33" s="11"/>
      <c r="AA33" s="11"/>
      <c r="AC33" s="10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</row>
    <row r="34" spans="2:40" x14ac:dyDescent="0.25">
      <c r="B34" s="8"/>
      <c r="C34" s="8"/>
      <c r="D34" s="8"/>
      <c r="E34" s="8"/>
      <c r="F34" s="8"/>
      <c r="G34" s="8"/>
      <c r="H34" s="8"/>
      <c r="O34" s="10"/>
      <c r="X34" s="7"/>
      <c r="Y34" s="7"/>
      <c r="Z34" s="11"/>
      <c r="AA34" s="11"/>
      <c r="AC34" s="10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</row>
    <row r="35" spans="2:40" x14ac:dyDescent="0.25">
      <c r="B35" s="8"/>
      <c r="C35" s="8"/>
      <c r="D35" s="8"/>
      <c r="E35" s="8"/>
      <c r="F35" s="8"/>
      <c r="G35" s="8"/>
      <c r="H35" s="8"/>
      <c r="O35" s="10"/>
      <c r="X35" s="7"/>
      <c r="Y35" s="7"/>
      <c r="Z35" s="11"/>
      <c r="AA35" s="11"/>
      <c r="AC35" s="10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</row>
    <row r="36" spans="2:40" x14ac:dyDescent="0.25">
      <c r="B36" s="8"/>
      <c r="C36" s="8"/>
      <c r="D36" s="8"/>
      <c r="E36" s="8"/>
      <c r="F36" s="8"/>
      <c r="G36" s="8"/>
      <c r="H36" s="8"/>
      <c r="O36" s="10"/>
      <c r="X36" s="7"/>
      <c r="Y36" s="7"/>
      <c r="Z36" s="11"/>
      <c r="AA36" s="11"/>
      <c r="AC36" s="10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</row>
    <row r="37" spans="2:40" x14ac:dyDescent="0.25">
      <c r="B37" s="8"/>
      <c r="C37" s="8"/>
      <c r="D37" s="8"/>
      <c r="E37" s="8"/>
      <c r="F37" s="8"/>
      <c r="G37" s="8"/>
      <c r="H37" s="8"/>
      <c r="O37" s="10"/>
      <c r="P37" s="7"/>
      <c r="Q37" s="7"/>
      <c r="R37" s="7"/>
      <c r="S37" s="7"/>
      <c r="T37" s="7"/>
      <c r="U37" s="7"/>
      <c r="V37" s="7"/>
      <c r="W37" s="7"/>
      <c r="X37" s="7"/>
      <c r="Y37" s="7"/>
      <c r="Z37" s="11"/>
      <c r="AA37" s="11"/>
      <c r="AC37" s="10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</row>
    <row r="38" spans="2:40" x14ac:dyDescent="0.25">
      <c r="O38" s="10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C38" s="10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</row>
    <row r="39" spans="2:40" x14ac:dyDescent="0.25">
      <c r="O39" s="10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C39" s="10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</row>
    <row r="40" spans="2:40" ht="23.25" x14ac:dyDescent="0.35">
      <c r="B40" s="6" t="s">
        <v>15</v>
      </c>
      <c r="C40" s="12"/>
      <c r="N40" s="3" t="s">
        <v>16</v>
      </c>
      <c r="O40" s="3" t="s">
        <v>17</v>
      </c>
      <c r="R40" s="10"/>
      <c r="S40" s="11"/>
      <c r="T40" s="11"/>
      <c r="U40" s="11"/>
      <c r="V40" s="11"/>
      <c r="W40" s="11"/>
      <c r="X40" s="11"/>
      <c r="Y40" s="11"/>
      <c r="Z40" s="11"/>
      <c r="AA40" s="11"/>
      <c r="AC40" s="10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</row>
    <row r="41" spans="2:40" x14ac:dyDescent="0.25">
      <c r="D41" s="3" t="s">
        <v>18</v>
      </c>
      <c r="G41" s="10"/>
      <c r="H41" s="11"/>
      <c r="J41" s="11"/>
      <c r="K41" s="11"/>
      <c r="N41" s="10" t="s">
        <v>19</v>
      </c>
      <c r="O41" s="10"/>
      <c r="P41" s="13"/>
      <c r="R41" s="11"/>
      <c r="S41" s="10"/>
      <c r="V41" s="11"/>
      <c r="W41" s="11"/>
      <c r="X41" s="11"/>
      <c r="Y41" s="11"/>
      <c r="Z41" s="11"/>
      <c r="AA41" s="11" t="s">
        <v>185</v>
      </c>
      <c r="AB41" s="105">
        <f>I285-N52</f>
        <v>0</v>
      </c>
      <c r="AC41" s="10">
        <v>56.813008664762492</v>
      </c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</row>
    <row r="42" spans="2:40" x14ac:dyDescent="0.25">
      <c r="C42" s="10">
        <v>2013</v>
      </c>
      <c r="D42" s="10">
        <v>2050</v>
      </c>
      <c r="E42" s="13"/>
      <c r="G42" s="11"/>
      <c r="H42" s="10"/>
      <c r="I42" s="10"/>
      <c r="K42" s="11"/>
      <c r="M42" s="4"/>
      <c r="N42" s="4">
        <v>2013</v>
      </c>
      <c r="O42" s="4">
        <v>2015</v>
      </c>
      <c r="P42" s="4">
        <v>2018</v>
      </c>
      <c r="R42" s="4" t="s">
        <v>20</v>
      </c>
      <c r="V42" s="11"/>
      <c r="W42" s="11"/>
      <c r="X42" s="11"/>
      <c r="Y42" s="11"/>
      <c r="Z42" s="11"/>
      <c r="AA42" s="112" t="s">
        <v>186</v>
      </c>
      <c r="AC42" s="10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</row>
    <row r="43" spans="2:40" x14ac:dyDescent="0.25">
      <c r="B43" s="4"/>
      <c r="C43" s="3" t="s">
        <v>21</v>
      </c>
      <c r="D43" s="3" t="s">
        <v>22</v>
      </c>
      <c r="E43" s="3" t="s">
        <v>23</v>
      </c>
      <c r="F43" s="3" t="s">
        <v>24</v>
      </c>
      <c r="G43" s="3" t="s">
        <v>25</v>
      </c>
      <c r="M43" s="12" t="s">
        <v>26</v>
      </c>
      <c r="N43" s="14">
        <f>C44+AB43*$AC$41</f>
        <v>827.03549225313498</v>
      </c>
      <c r="R43" s="14">
        <v>440.76424084259793</v>
      </c>
      <c r="S43" s="15">
        <f t="shared" ref="S43:S49" si="0">R43/N43</f>
        <v>0.53294477077616276</v>
      </c>
      <c r="V43" s="11"/>
      <c r="W43" s="11"/>
      <c r="X43" s="11"/>
      <c r="Y43" s="11"/>
      <c r="Z43" s="11"/>
      <c r="AA43" s="110" t="s">
        <v>26</v>
      </c>
      <c r="AB43" s="15">
        <f>C44/SUM($C$44:$C$50)</f>
        <v>0.57488870759169119</v>
      </c>
      <c r="AC43" s="10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</row>
    <row r="44" spans="2:40" x14ac:dyDescent="0.25">
      <c r="B44" s="12" t="s">
        <v>26</v>
      </c>
      <c r="C44" s="14">
        <v>794.37433512745406</v>
      </c>
      <c r="D44" s="14">
        <v>695.50242999380441</v>
      </c>
      <c r="E44" s="14">
        <v>168.79075627654959</v>
      </c>
      <c r="F44" s="14">
        <v>85.947432874656897</v>
      </c>
      <c r="G44" s="14">
        <v>440.76424084259793</v>
      </c>
      <c r="I44" s="14"/>
      <c r="J44" s="14"/>
      <c r="K44" s="11"/>
      <c r="M44" s="12" t="s">
        <v>27</v>
      </c>
      <c r="N44" s="14">
        <f t="shared" ref="N44:N48" si="1">C45+AB44*$AC$41</f>
        <v>49.429935720169475</v>
      </c>
      <c r="R44" s="14">
        <v>42.301614462820517</v>
      </c>
      <c r="S44" s="15">
        <f t="shared" si="0"/>
        <v>0.85578938848507735</v>
      </c>
      <c r="V44" s="11"/>
      <c r="W44" s="11"/>
      <c r="X44" s="11"/>
      <c r="Y44" s="11"/>
      <c r="Z44" s="11"/>
      <c r="AA44" s="110" t="s">
        <v>27</v>
      </c>
      <c r="AB44" s="15">
        <f t="shared" ref="AB44:AB49" si="2">C45/SUM($C$44:$C$50)</f>
        <v>3.4359724738162692E-2</v>
      </c>
      <c r="AC44" s="10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</row>
    <row r="45" spans="2:40" x14ac:dyDescent="0.25">
      <c r="B45" s="12" t="s">
        <v>27</v>
      </c>
      <c r="C45" s="14">
        <v>47.477856380901386</v>
      </c>
      <c r="D45" s="14">
        <v>53.693821167925016</v>
      </c>
      <c r="E45" s="14">
        <v>10.35975625666552</v>
      </c>
      <c r="F45" s="14">
        <v>1.0324504484389792</v>
      </c>
      <c r="G45" s="14">
        <v>42.301614462820517</v>
      </c>
      <c r="I45" s="14"/>
      <c r="J45" s="14"/>
      <c r="K45" s="11"/>
      <c r="M45" s="16" t="s">
        <v>28</v>
      </c>
      <c r="N45" s="14">
        <f t="shared" si="1"/>
        <v>180.6786197145808</v>
      </c>
      <c r="R45" s="14">
        <v>161.2237798353197</v>
      </c>
      <c r="S45" s="15">
        <f t="shared" si="0"/>
        <v>0.89232350839300167</v>
      </c>
      <c r="V45" s="11"/>
      <c r="W45" s="11"/>
      <c r="X45" s="11"/>
      <c r="Y45" s="11"/>
      <c r="Z45" s="11"/>
      <c r="AA45" s="111" t="s">
        <v>28</v>
      </c>
      <c r="AB45" s="15">
        <f t="shared" si="2"/>
        <v>0.12559327761640243</v>
      </c>
      <c r="AC45" s="10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</row>
    <row r="46" spans="2:40" x14ac:dyDescent="0.25">
      <c r="B46" s="16" t="s">
        <v>28</v>
      </c>
      <c r="C46" s="14">
        <v>173.54328774512422</v>
      </c>
      <c r="D46" s="14">
        <v>181.75027070729305</v>
      </c>
      <c r="E46" s="14">
        <v>16.209648020657824</v>
      </c>
      <c r="F46" s="14">
        <v>4.3168428513155277</v>
      </c>
      <c r="G46" s="14">
        <v>161.2237798353197</v>
      </c>
      <c r="I46" s="14"/>
      <c r="J46" s="14"/>
      <c r="K46" s="11"/>
      <c r="M46" s="16" t="s">
        <v>29</v>
      </c>
      <c r="N46" s="14">
        <f t="shared" si="1"/>
        <v>113.4609308856902</v>
      </c>
      <c r="R46" s="14">
        <v>57.940213477164356</v>
      </c>
      <c r="S46" s="15">
        <f t="shared" si="0"/>
        <v>0.51066224316049424</v>
      </c>
      <c r="V46" s="11"/>
      <c r="W46" s="11"/>
      <c r="X46" s="11"/>
      <c r="Y46" s="11"/>
      <c r="Z46" s="11"/>
      <c r="AA46" s="111" t="s">
        <v>29</v>
      </c>
      <c r="AB46" s="15">
        <f t="shared" si="2"/>
        <v>7.8868934320245776E-2</v>
      </c>
      <c r="AC46" s="10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</row>
    <row r="47" spans="2:40" x14ac:dyDescent="0.25">
      <c r="B47" s="16" t="s">
        <v>29</v>
      </c>
      <c r="C47" s="14">
        <v>108.9801494367735</v>
      </c>
      <c r="D47" s="14">
        <v>84.322603119883681</v>
      </c>
      <c r="E47" s="14">
        <v>22.876728901569209</v>
      </c>
      <c r="F47" s="14">
        <v>3.5056607411501162</v>
      </c>
      <c r="G47" s="14">
        <v>57.940213477164356</v>
      </c>
      <c r="I47" s="14"/>
      <c r="J47" s="14"/>
      <c r="K47" s="11"/>
      <c r="M47" s="16" t="s">
        <v>30</v>
      </c>
      <c r="N47" s="14">
        <f t="shared" si="1"/>
        <v>16.831831269547475</v>
      </c>
      <c r="R47" s="14">
        <v>19.064160223588988</v>
      </c>
      <c r="S47" s="15">
        <f t="shared" si="0"/>
        <v>1.1326254355983412</v>
      </c>
      <c r="V47" s="11"/>
      <c r="W47" s="11"/>
      <c r="X47" s="11"/>
      <c r="Y47" s="11"/>
      <c r="Z47" s="11"/>
      <c r="AA47" s="111" t="s">
        <v>30</v>
      </c>
      <c r="AB47" s="15">
        <f t="shared" si="2"/>
        <v>1.1700138404688741E-2</v>
      </c>
      <c r="AC47" s="10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</row>
    <row r="48" spans="2:40" x14ac:dyDescent="0.25">
      <c r="B48" s="16" t="s">
        <v>30</v>
      </c>
      <c r="C48" s="14">
        <v>16.167111204982973</v>
      </c>
      <c r="D48" s="14">
        <v>19.31715407649855</v>
      </c>
      <c r="E48" s="14">
        <v>0.21263148767554085</v>
      </c>
      <c r="F48" s="14">
        <v>4.0362365234020814E-2</v>
      </c>
      <c r="G48" s="14">
        <v>19.064160223588988</v>
      </c>
      <c r="I48" s="14"/>
      <c r="J48" s="14"/>
      <c r="K48" s="11"/>
      <c r="M48" s="16" t="s">
        <v>31</v>
      </c>
      <c r="N48" s="14">
        <f t="shared" si="1"/>
        <v>117.9869934730267</v>
      </c>
      <c r="R48" s="14">
        <v>119.1404063067738</v>
      </c>
      <c r="S48" s="15">
        <f t="shared" si="0"/>
        <v>1.0097757625632759</v>
      </c>
      <c r="V48" s="11"/>
      <c r="W48" s="11"/>
      <c r="X48" s="11"/>
      <c r="Y48" s="11"/>
      <c r="Z48" s="11"/>
      <c r="AA48" s="111" t="s">
        <v>31</v>
      </c>
      <c r="AB48" s="15">
        <f t="shared" si="2"/>
        <v>8.2015089830723656E-2</v>
      </c>
      <c r="AC48" s="10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</row>
    <row r="49" spans="2:42" x14ac:dyDescent="0.25">
      <c r="B49" s="16" t="s">
        <v>31</v>
      </c>
      <c r="C49" s="14">
        <v>113.32746946383253</v>
      </c>
      <c r="D49" s="14">
        <v>133.94042400890427</v>
      </c>
      <c r="E49" s="14">
        <v>13.467585629510737</v>
      </c>
      <c r="F49" s="14">
        <v>1.3324320726197385</v>
      </c>
      <c r="G49" s="14">
        <v>119.1404063067738</v>
      </c>
      <c r="I49" s="14"/>
      <c r="J49" s="14"/>
      <c r="K49" s="11"/>
      <c r="M49" s="16" t="s">
        <v>32</v>
      </c>
      <c r="N49" s="14">
        <f>C50+AB49*$AC$41</f>
        <v>133.1772360358504</v>
      </c>
      <c r="O49" s="105">
        <f>I206</f>
        <v>1402.9171959199998</v>
      </c>
      <c r="P49" s="14">
        <f>I97</f>
        <v>1499.6440234460001</v>
      </c>
      <c r="R49" s="14">
        <v>174.70635115208782</v>
      </c>
      <c r="S49" s="15">
        <f t="shared" si="0"/>
        <v>1.3118334360465183</v>
      </c>
      <c r="V49" s="11"/>
      <c r="W49" s="11"/>
      <c r="X49" s="11"/>
      <c r="Y49" s="11"/>
      <c r="Z49" s="11"/>
      <c r="AA49" s="111" t="s">
        <v>32</v>
      </c>
      <c r="AB49" s="15">
        <f t="shared" si="2"/>
        <v>9.2574127498085509E-2</v>
      </c>
      <c r="AC49" s="10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</row>
    <row r="50" spans="2:42" x14ac:dyDescent="0.25">
      <c r="B50" s="16" t="s">
        <v>32</v>
      </c>
      <c r="C50" s="14">
        <v>127.91782132816883</v>
      </c>
      <c r="D50" s="14">
        <v>185.01089656675055</v>
      </c>
      <c r="E50" s="14">
        <v>9.3725584914512865</v>
      </c>
      <c r="F50" s="14">
        <v>0.93198692321143994</v>
      </c>
      <c r="G50" s="14">
        <v>174.70635115208782</v>
      </c>
      <c r="I50" s="14"/>
      <c r="J50" s="14"/>
      <c r="K50" s="11"/>
      <c r="M50" s="16"/>
      <c r="N50" s="14"/>
      <c r="O50" s="105"/>
      <c r="P50" s="14"/>
      <c r="Q50" s="10"/>
      <c r="R50" s="11"/>
      <c r="V50" s="11"/>
      <c r="W50" s="11"/>
      <c r="X50" s="11"/>
      <c r="Y50" s="11"/>
      <c r="Z50" s="11"/>
      <c r="AA50" s="11"/>
      <c r="AC50" s="10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</row>
    <row r="51" spans="2:42" x14ac:dyDescent="0.25">
      <c r="B51" s="16"/>
      <c r="C51" s="14">
        <f>SUM(C44:C50)</f>
        <v>1381.7880306872376</v>
      </c>
      <c r="D51" s="4"/>
      <c r="E51" s="10">
        <v>1112.2479345769798</v>
      </c>
      <c r="F51" s="10">
        <v>1015.140766300353</v>
      </c>
      <c r="G51" s="11"/>
      <c r="J51" s="14"/>
      <c r="K51" s="11"/>
      <c r="N51" s="4"/>
      <c r="V51" s="11"/>
      <c r="W51" s="11"/>
      <c r="X51" s="11"/>
      <c r="Y51" s="11"/>
      <c r="Z51" s="11"/>
      <c r="AA51" s="11"/>
      <c r="AC51" s="10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</row>
    <row r="52" spans="2:42" x14ac:dyDescent="0.25">
      <c r="B52" s="16"/>
      <c r="C52" s="14"/>
      <c r="D52" s="4"/>
      <c r="E52" s="4"/>
      <c r="F52" s="14"/>
      <c r="G52" s="11"/>
      <c r="J52" s="14"/>
      <c r="K52" s="11"/>
      <c r="N52" s="10">
        <f>SUM(N43:N49)</f>
        <v>1438.601039352</v>
      </c>
      <c r="O52" s="4" t="s">
        <v>184</v>
      </c>
      <c r="V52" s="11"/>
      <c r="W52" s="11"/>
      <c r="X52" s="11"/>
      <c r="Y52" s="11"/>
      <c r="Z52" s="11"/>
      <c r="AA52" s="11"/>
      <c r="AC52" s="10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</row>
    <row r="53" spans="2:42" s="71" customFormat="1" ht="15.75" x14ac:dyDescent="0.25">
      <c r="B53" s="81" t="s">
        <v>187</v>
      </c>
    </row>
    <row r="54" spans="2:42" s="71" customFormat="1" ht="12.75" x14ac:dyDescent="0.2">
      <c r="B54" s="82" t="s">
        <v>87</v>
      </c>
    </row>
    <row r="55" spans="2:42" s="71" customFormat="1" ht="12" x14ac:dyDescent="0.2">
      <c r="L55" s="106" t="s">
        <v>109</v>
      </c>
    </row>
    <row r="56" spans="2:42" s="71" customFormat="1" ht="48" x14ac:dyDescent="0.2">
      <c r="B56" s="83"/>
      <c r="C56" s="84" t="s">
        <v>26</v>
      </c>
      <c r="D56" s="84" t="s">
        <v>27</v>
      </c>
      <c r="E56" s="84" t="s">
        <v>28</v>
      </c>
      <c r="F56" s="84" t="s">
        <v>30</v>
      </c>
      <c r="G56" s="84" t="s">
        <v>88</v>
      </c>
      <c r="H56" s="84" t="s">
        <v>89</v>
      </c>
      <c r="L56" s="84" t="s">
        <v>26</v>
      </c>
      <c r="M56" s="84" t="s">
        <v>27</v>
      </c>
      <c r="N56" s="84" t="s">
        <v>28</v>
      </c>
      <c r="O56" s="84" t="s">
        <v>30</v>
      </c>
      <c r="P56" s="84" t="s">
        <v>88</v>
      </c>
      <c r="Q56" s="84" t="s">
        <v>89</v>
      </c>
    </row>
    <row r="57" spans="2:42" s="71" customFormat="1" ht="12" x14ac:dyDescent="0.2">
      <c r="B57" s="85" t="s">
        <v>90</v>
      </c>
      <c r="C57" s="86">
        <v>64.078945518101321</v>
      </c>
      <c r="D57" s="86">
        <v>0.31520564261744694</v>
      </c>
      <c r="E57" s="86">
        <v>14.804208486817561</v>
      </c>
      <c r="F57" s="86">
        <v>5.5955689583035966</v>
      </c>
      <c r="G57" s="86">
        <v>14.35353799590672</v>
      </c>
      <c r="H57" s="86">
        <v>0.85253339825333818</v>
      </c>
      <c r="J57" s="98"/>
      <c r="K57" s="85" t="s">
        <v>90</v>
      </c>
      <c r="L57" s="98"/>
      <c r="M57" s="98"/>
      <c r="N57" s="98"/>
      <c r="O57" s="98"/>
    </row>
    <row r="58" spans="2:42" s="71" customFormat="1" ht="12" x14ac:dyDescent="0.2">
      <c r="B58" s="72" t="s">
        <v>83</v>
      </c>
      <c r="C58" s="73">
        <v>62.533168694007301</v>
      </c>
      <c r="D58" s="73">
        <v>0</v>
      </c>
      <c r="E58" s="74">
        <v>21.199590153167115</v>
      </c>
      <c r="F58" s="74">
        <v>1.821716627696188</v>
      </c>
      <c r="G58" s="74">
        <v>14.221159656359195</v>
      </c>
      <c r="H58" s="74">
        <v>0.22436486877019679</v>
      </c>
      <c r="J58" s="98"/>
      <c r="K58" s="72" t="s">
        <v>83</v>
      </c>
      <c r="L58" s="98">
        <f t="shared" ref="L58:Q61" si="3">$I110*C58%</f>
        <v>120.20637507841211</v>
      </c>
      <c r="M58" s="98">
        <f t="shared" si="3"/>
        <v>0</v>
      </c>
      <c r="N58" s="98">
        <f t="shared" si="3"/>
        <v>40.751587336472681</v>
      </c>
      <c r="O58" s="98">
        <f t="shared" si="3"/>
        <v>3.5018528056201563</v>
      </c>
      <c r="P58" s="98">
        <f t="shared" si="3"/>
        <v>27.337077064929201</v>
      </c>
      <c r="Q58" s="98">
        <f t="shared" si="3"/>
        <v>0.43129251456585138</v>
      </c>
    </row>
    <row r="59" spans="2:42" s="71" customFormat="1" ht="12" x14ac:dyDescent="0.2">
      <c r="B59" s="72" t="s">
        <v>84</v>
      </c>
      <c r="C59" s="73">
        <v>65.799452210440251</v>
      </c>
      <c r="D59" s="73">
        <v>0.14535666305960754</v>
      </c>
      <c r="E59" s="74">
        <v>14.912420886551159</v>
      </c>
      <c r="F59" s="74">
        <v>1.0355364739700061</v>
      </c>
      <c r="G59" s="74">
        <v>12.172395615542188</v>
      </c>
      <c r="H59" s="74">
        <v>5.9348381504368151</v>
      </c>
      <c r="J59" s="98"/>
      <c r="K59" s="72" t="s">
        <v>84</v>
      </c>
      <c r="L59" s="98">
        <f t="shared" si="3"/>
        <v>158.73024390471878</v>
      </c>
      <c r="M59" s="98">
        <f t="shared" si="3"/>
        <v>0.35064879426103596</v>
      </c>
      <c r="N59" s="98">
        <f t="shared" si="3"/>
        <v>35.973737242701745</v>
      </c>
      <c r="O59" s="98">
        <f t="shared" si="3"/>
        <v>2.4980596580013956</v>
      </c>
      <c r="P59" s="98">
        <f t="shared" si="3"/>
        <v>29.363881613792138</v>
      </c>
      <c r="Q59" s="98">
        <f t="shared" si="3"/>
        <v>14.316810786524977</v>
      </c>
    </row>
    <row r="60" spans="2:42" s="71" customFormat="1" ht="12" x14ac:dyDescent="0.2">
      <c r="B60" s="75" t="s">
        <v>85</v>
      </c>
      <c r="C60" s="76">
        <v>54.527010247422005</v>
      </c>
      <c r="D60" s="76">
        <v>0</v>
      </c>
      <c r="E60" s="77">
        <v>13.626070282066433</v>
      </c>
      <c r="F60" s="77">
        <v>1.4805217802932698</v>
      </c>
      <c r="G60" s="77">
        <v>19.068452149066147</v>
      </c>
      <c r="H60" s="77">
        <v>11.297945541152142</v>
      </c>
      <c r="J60" s="98"/>
      <c r="K60" s="75" t="s">
        <v>85</v>
      </c>
      <c r="L60" s="98">
        <f t="shared" si="3"/>
        <v>175.99350212943719</v>
      </c>
      <c r="M60" s="98">
        <f t="shared" si="3"/>
        <v>0</v>
      </c>
      <c r="N60" s="98">
        <f t="shared" si="3"/>
        <v>43.980035184784406</v>
      </c>
      <c r="O60" s="98">
        <f t="shared" si="3"/>
        <v>4.7785897651529661</v>
      </c>
      <c r="P60" s="98">
        <f t="shared" si="3"/>
        <v>61.546078882262023</v>
      </c>
      <c r="Q60" s="98">
        <f t="shared" si="3"/>
        <v>36.465689089363437</v>
      </c>
    </row>
    <row r="61" spans="2:42" s="71" customFormat="1" ht="12" x14ac:dyDescent="0.2">
      <c r="B61" s="78" t="s">
        <v>86</v>
      </c>
      <c r="C61" s="79">
        <v>43.766246386260107</v>
      </c>
      <c r="D61" s="79">
        <v>0</v>
      </c>
      <c r="E61" s="80">
        <v>14.177386136730338</v>
      </c>
      <c r="F61" s="80">
        <v>0</v>
      </c>
      <c r="G61" s="80">
        <v>37.114607901699834</v>
      </c>
      <c r="H61" s="80">
        <v>4.9417595753097254</v>
      </c>
      <c r="J61" s="98"/>
      <c r="K61" s="78" t="s">
        <v>86</v>
      </c>
      <c r="L61" s="98">
        <f t="shared" si="3"/>
        <v>83.591123454205544</v>
      </c>
      <c r="M61" s="98">
        <f t="shared" si="3"/>
        <v>0</v>
      </c>
      <c r="N61" s="98">
        <f t="shared" si="3"/>
        <v>27.078027764917426</v>
      </c>
      <c r="O61" s="98">
        <f t="shared" si="3"/>
        <v>0</v>
      </c>
      <c r="P61" s="98">
        <f t="shared" si="3"/>
        <v>70.886859788812089</v>
      </c>
      <c r="Q61" s="98">
        <f t="shared" si="3"/>
        <v>9.4384889920649329</v>
      </c>
    </row>
    <row r="62" spans="2:42" x14ac:dyDescent="0.25">
      <c r="B62" s="17"/>
      <c r="C62" s="17"/>
      <c r="G62" s="4"/>
      <c r="H62" s="4"/>
      <c r="I62" s="4"/>
      <c r="J62" s="4"/>
      <c r="K62" s="3" t="s">
        <v>108</v>
      </c>
      <c r="L62" s="105">
        <f>SUM(L58:L61)</f>
        <v>538.52124456677359</v>
      </c>
      <c r="M62" s="105">
        <f t="shared" ref="M62:Q62" si="4">SUM(M58:M61)</f>
        <v>0.35064879426103596</v>
      </c>
      <c r="N62" s="105">
        <f t="shared" si="4"/>
        <v>147.78338752887626</v>
      </c>
      <c r="O62" s="105">
        <f t="shared" si="4"/>
        <v>10.778502228774517</v>
      </c>
      <c r="P62" s="105">
        <f t="shared" si="4"/>
        <v>189.13389734979546</v>
      </c>
      <c r="Q62" s="105">
        <f t="shared" si="4"/>
        <v>60.652281382519199</v>
      </c>
      <c r="R62" s="105">
        <f>SUM(L62:Q62)</f>
        <v>947.21996185099999</v>
      </c>
      <c r="AP62" s="3"/>
    </row>
    <row r="63" spans="2:42" x14ac:dyDescent="0.25">
      <c r="B63" s="17"/>
      <c r="C63" s="17"/>
      <c r="G63" s="4"/>
      <c r="H63" s="4"/>
      <c r="I63" s="4"/>
      <c r="J63" s="4"/>
      <c r="L63" s="105"/>
      <c r="M63" s="105"/>
      <c r="N63" s="105"/>
      <c r="O63" s="105"/>
      <c r="P63" s="105"/>
      <c r="Q63" s="105"/>
      <c r="R63" s="105"/>
      <c r="AP63" s="3"/>
    </row>
    <row r="64" spans="2:42" x14ac:dyDescent="0.25">
      <c r="B64" s="17"/>
      <c r="C64" s="17"/>
      <c r="G64" s="4"/>
      <c r="H64" s="4"/>
      <c r="I64" s="4"/>
      <c r="J64" s="4"/>
      <c r="L64" s="105"/>
      <c r="M64" s="105"/>
      <c r="N64" s="105"/>
      <c r="O64" s="105"/>
      <c r="P64" s="105"/>
      <c r="Q64" s="105"/>
      <c r="R64" s="105"/>
      <c r="AP64" s="3"/>
    </row>
    <row r="65" spans="1:78" x14ac:dyDescent="0.25">
      <c r="B65" s="4" t="s">
        <v>180</v>
      </c>
      <c r="C65" s="17"/>
      <c r="G65" s="4"/>
      <c r="H65" s="4"/>
      <c r="I65" s="4"/>
      <c r="J65" s="4"/>
      <c r="L65" s="105"/>
      <c r="M65" s="105"/>
      <c r="N65" s="105"/>
      <c r="O65" s="105"/>
      <c r="P65" s="105"/>
      <c r="Q65" s="105"/>
      <c r="R65" s="105"/>
      <c r="AP65" s="3"/>
    </row>
    <row r="66" spans="1:78" ht="81" x14ac:dyDescent="0.25">
      <c r="G66" s="4"/>
      <c r="H66" s="4"/>
      <c r="I66" s="107" t="s">
        <v>110</v>
      </c>
      <c r="J66" s="107" t="s">
        <v>111</v>
      </c>
      <c r="K66" s="108" t="s">
        <v>112</v>
      </c>
      <c r="L66" s="108" t="s">
        <v>113</v>
      </c>
      <c r="M66" s="108" t="s">
        <v>114</v>
      </c>
      <c r="N66" s="108" t="s">
        <v>115</v>
      </c>
      <c r="O66" s="108" t="s">
        <v>116</v>
      </c>
      <c r="P66" s="108" t="s">
        <v>117</v>
      </c>
      <c r="Q66" s="108" t="s">
        <v>118</v>
      </c>
      <c r="R66" s="108" t="s">
        <v>119</v>
      </c>
      <c r="S66" s="108" t="s">
        <v>120</v>
      </c>
      <c r="T66" s="108" t="s">
        <v>121</v>
      </c>
      <c r="U66" s="107" t="s">
        <v>122</v>
      </c>
      <c r="V66" s="108" t="s">
        <v>123</v>
      </c>
      <c r="W66" s="108" t="s">
        <v>124</v>
      </c>
      <c r="X66" s="108" t="s">
        <v>125</v>
      </c>
      <c r="Y66" s="108" t="s">
        <v>126</v>
      </c>
      <c r="Z66" s="107" t="s">
        <v>127</v>
      </c>
      <c r="AA66" s="108" t="s">
        <v>128</v>
      </c>
      <c r="AB66" s="108" t="s">
        <v>129</v>
      </c>
      <c r="AC66" s="107" t="s">
        <v>130</v>
      </c>
      <c r="AD66" s="107" t="s">
        <v>131</v>
      </c>
      <c r="AE66" s="108" t="s">
        <v>132</v>
      </c>
      <c r="AF66" s="108" t="s">
        <v>133</v>
      </c>
      <c r="AG66" s="108" t="s">
        <v>134</v>
      </c>
      <c r="AH66" s="108" t="s">
        <v>135</v>
      </c>
      <c r="AI66" s="108" t="s">
        <v>136</v>
      </c>
      <c r="AJ66" s="108" t="s">
        <v>137</v>
      </c>
      <c r="AK66" s="108" t="s">
        <v>138</v>
      </c>
      <c r="AL66" s="108" t="s">
        <v>139</v>
      </c>
      <c r="AM66" s="109" t="s">
        <v>140</v>
      </c>
      <c r="AN66" s="108" t="s">
        <v>141</v>
      </c>
      <c r="AO66" s="108" t="s">
        <v>142</v>
      </c>
      <c r="AP66" s="109" t="s">
        <v>143</v>
      </c>
      <c r="AQ66" s="108" t="s">
        <v>144</v>
      </c>
      <c r="AR66" s="108" t="s">
        <v>145</v>
      </c>
      <c r="AS66" s="109" t="s">
        <v>146</v>
      </c>
      <c r="AT66" s="108" t="s">
        <v>147</v>
      </c>
      <c r="AU66" s="109" t="s">
        <v>148</v>
      </c>
      <c r="AV66" s="108" t="s">
        <v>149</v>
      </c>
      <c r="AW66" s="108" t="s">
        <v>150</v>
      </c>
      <c r="AX66" s="108" t="s">
        <v>151</v>
      </c>
      <c r="AY66" s="108" t="s">
        <v>152</v>
      </c>
      <c r="AZ66" s="108" t="s">
        <v>153</v>
      </c>
      <c r="BA66" s="107" t="s">
        <v>154</v>
      </c>
      <c r="BB66" s="107" t="s">
        <v>155</v>
      </c>
      <c r="BC66" s="108" t="s">
        <v>156</v>
      </c>
      <c r="BD66" s="108" t="s">
        <v>157</v>
      </c>
      <c r="BE66" s="108" t="s">
        <v>158</v>
      </c>
      <c r="BF66" s="108" t="s">
        <v>159</v>
      </c>
      <c r="BG66" s="108" t="s">
        <v>160</v>
      </c>
      <c r="BH66" s="108" t="s">
        <v>161</v>
      </c>
      <c r="BI66" s="108" t="s">
        <v>162</v>
      </c>
      <c r="BJ66" s="108" t="s">
        <v>163</v>
      </c>
      <c r="BK66" s="108" t="s">
        <v>164</v>
      </c>
      <c r="BL66" s="108" t="s">
        <v>165</v>
      </c>
      <c r="BM66" s="108" t="s">
        <v>166</v>
      </c>
      <c r="BN66" s="108" t="s">
        <v>167</v>
      </c>
      <c r="BO66" s="108" t="s">
        <v>168</v>
      </c>
      <c r="BP66" s="108" t="s">
        <v>169</v>
      </c>
      <c r="BQ66" s="108" t="s">
        <v>170</v>
      </c>
      <c r="BR66" s="108" t="s">
        <v>171</v>
      </c>
      <c r="BS66" s="108" t="s">
        <v>172</v>
      </c>
      <c r="BT66" s="108" t="s">
        <v>173</v>
      </c>
      <c r="BU66" s="107" t="s">
        <v>174</v>
      </c>
      <c r="BV66" s="108" t="s">
        <v>175</v>
      </c>
      <c r="BW66" s="108" t="s">
        <v>176</v>
      </c>
      <c r="BX66" s="107" t="s">
        <v>177</v>
      </c>
      <c r="BY66" s="107" t="s">
        <v>178</v>
      </c>
      <c r="BZ66" s="107" t="s">
        <v>179</v>
      </c>
    </row>
    <row r="67" spans="1:78" x14ac:dyDescent="0.25">
      <c r="A67" s="113" t="s">
        <v>96</v>
      </c>
      <c r="B67" s="87" t="s">
        <v>95</v>
      </c>
      <c r="C67" s="88" t="s">
        <v>91</v>
      </c>
      <c r="D67" s="89" t="s">
        <v>92</v>
      </c>
      <c r="E67" s="89"/>
      <c r="F67" s="95"/>
      <c r="G67" s="90"/>
      <c r="H67" s="91" t="s">
        <v>93</v>
      </c>
      <c r="I67" s="92">
        <v>4619.8122169676117</v>
      </c>
      <c r="J67" s="92">
        <v>0</v>
      </c>
      <c r="K67" s="93">
        <v>0</v>
      </c>
      <c r="L67" s="93">
        <v>0</v>
      </c>
      <c r="M67" s="93">
        <v>0</v>
      </c>
      <c r="N67" s="93">
        <v>0</v>
      </c>
      <c r="O67" s="93">
        <v>0</v>
      </c>
      <c r="P67" s="93">
        <v>0</v>
      </c>
      <c r="Q67" s="93">
        <v>0</v>
      </c>
      <c r="R67" s="93">
        <v>0</v>
      </c>
      <c r="S67" s="93">
        <v>0</v>
      </c>
      <c r="T67" s="93">
        <v>0</v>
      </c>
      <c r="U67" s="92">
        <v>0</v>
      </c>
      <c r="V67" s="93">
        <v>0</v>
      </c>
      <c r="W67" s="93">
        <v>0</v>
      </c>
      <c r="X67" s="93">
        <v>0</v>
      </c>
      <c r="Y67" s="93">
        <v>0</v>
      </c>
      <c r="Z67" s="92">
        <v>0</v>
      </c>
      <c r="AA67" s="93">
        <v>0</v>
      </c>
      <c r="AB67" s="93">
        <v>0</v>
      </c>
      <c r="AC67" s="94">
        <v>0</v>
      </c>
      <c r="AD67" s="92">
        <v>221.85503009458296</v>
      </c>
      <c r="AE67" s="93">
        <v>0</v>
      </c>
      <c r="AF67" s="93">
        <v>0</v>
      </c>
      <c r="AG67" s="93" t="s">
        <v>94</v>
      </c>
      <c r="AH67" s="93" t="s">
        <v>94</v>
      </c>
      <c r="AI67" s="93" t="s">
        <v>94</v>
      </c>
      <c r="AJ67" s="93">
        <v>0</v>
      </c>
      <c r="AK67" s="93">
        <v>0</v>
      </c>
      <c r="AL67" s="93">
        <v>21.033342887169194</v>
      </c>
      <c r="AM67" s="93">
        <v>19.248022355975923</v>
      </c>
      <c r="AN67" s="93">
        <v>0</v>
      </c>
      <c r="AO67" s="93">
        <v>0</v>
      </c>
      <c r="AP67" s="93">
        <v>0</v>
      </c>
      <c r="AQ67" s="93">
        <v>2.7584909716251071</v>
      </c>
      <c r="AR67" s="93">
        <v>0</v>
      </c>
      <c r="AS67" s="93">
        <v>178.81517387981273</v>
      </c>
      <c r="AT67" s="93">
        <v>0</v>
      </c>
      <c r="AU67" s="93">
        <v>0</v>
      </c>
      <c r="AV67" s="93">
        <v>0</v>
      </c>
      <c r="AW67" s="93">
        <v>0</v>
      </c>
      <c r="AX67" s="93">
        <v>0</v>
      </c>
      <c r="AY67" s="93">
        <v>0</v>
      </c>
      <c r="AZ67" s="93">
        <v>0</v>
      </c>
      <c r="BA67" s="94">
        <v>615.05849097162513</v>
      </c>
      <c r="BB67" s="92">
        <v>1280.2314416738318</v>
      </c>
      <c r="BC67" s="93" t="s">
        <v>94</v>
      </c>
      <c r="BD67" s="93" t="s">
        <v>94</v>
      </c>
      <c r="BE67" s="93" t="s">
        <v>94</v>
      </c>
      <c r="BF67" s="93" t="s">
        <v>94</v>
      </c>
      <c r="BG67" s="93">
        <v>12.25069265310022</v>
      </c>
      <c r="BH67" s="93">
        <v>0</v>
      </c>
      <c r="BI67" s="93">
        <v>1051.2877854208464</v>
      </c>
      <c r="BJ67" s="93">
        <v>0</v>
      </c>
      <c r="BK67" s="93">
        <v>43.295810642973152</v>
      </c>
      <c r="BL67" s="93">
        <v>0</v>
      </c>
      <c r="BM67" s="93">
        <v>0</v>
      </c>
      <c r="BN67" s="93">
        <v>0</v>
      </c>
      <c r="BO67" s="93">
        <v>0</v>
      </c>
      <c r="BP67" s="93">
        <v>0</v>
      </c>
      <c r="BQ67" s="93">
        <v>0</v>
      </c>
      <c r="BR67" s="93">
        <v>0</v>
      </c>
      <c r="BS67" s="93">
        <v>0</v>
      </c>
      <c r="BT67" s="93">
        <v>173.39715295691221</v>
      </c>
      <c r="BU67" s="92">
        <v>0</v>
      </c>
      <c r="BV67" s="93">
        <v>0</v>
      </c>
      <c r="BW67" s="93">
        <v>0</v>
      </c>
      <c r="BX67" s="94" t="s">
        <v>94</v>
      </c>
      <c r="BY67" s="94">
        <v>1662.3464459730581</v>
      </c>
      <c r="BZ67" s="94">
        <v>840.3208082545143</v>
      </c>
    </row>
    <row r="68" spans="1:78" x14ac:dyDescent="0.25">
      <c r="A68" s="113"/>
      <c r="B68" s="95" t="s">
        <v>97</v>
      </c>
      <c r="C68" s="88" t="s">
        <v>91</v>
      </c>
      <c r="D68" s="89" t="s">
        <v>92</v>
      </c>
      <c r="E68" s="89"/>
      <c r="F68" s="89"/>
      <c r="G68" s="90"/>
      <c r="H68" s="91" t="s">
        <v>93</v>
      </c>
      <c r="I68" s="92">
        <v>5691.1072179229959</v>
      </c>
      <c r="J68" s="92">
        <v>0</v>
      </c>
      <c r="K68" s="93">
        <v>0</v>
      </c>
      <c r="L68" s="93">
        <v>0</v>
      </c>
      <c r="M68" s="93">
        <v>0</v>
      </c>
      <c r="N68" s="93">
        <v>0</v>
      </c>
      <c r="O68" s="93">
        <v>0</v>
      </c>
      <c r="P68" s="93">
        <v>0</v>
      </c>
      <c r="Q68" s="93">
        <v>0</v>
      </c>
      <c r="R68" s="93">
        <v>0</v>
      </c>
      <c r="S68" s="93">
        <v>0</v>
      </c>
      <c r="T68" s="93">
        <v>0</v>
      </c>
      <c r="U68" s="92">
        <v>0</v>
      </c>
      <c r="V68" s="93">
        <v>0</v>
      </c>
      <c r="W68" s="93">
        <v>0</v>
      </c>
      <c r="X68" s="93">
        <v>0</v>
      </c>
      <c r="Y68" s="93">
        <v>0</v>
      </c>
      <c r="Z68" s="92">
        <v>3.6435941530524505</v>
      </c>
      <c r="AA68" s="93">
        <v>3.6435941530524505</v>
      </c>
      <c r="AB68" s="93">
        <v>0</v>
      </c>
      <c r="AC68" s="94">
        <v>0</v>
      </c>
      <c r="AD68" s="92">
        <v>328.95564631699625</v>
      </c>
      <c r="AE68" s="93">
        <v>0</v>
      </c>
      <c r="AF68" s="93">
        <v>0</v>
      </c>
      <c r="AG68" s="93" t="s">
        <v>94</v>
      </c>
      <c r="AH68" s="93" t="s">
        <v>94</v>
      </c>
      <c r="AI68" s="93" t="s">
        <v>94</v>
      </c>
      <c r="AJ68" s="93">
        <v>0</v>
      </c>
      <c r="AK68" s="93">
        <v>0</v>
      </c>
      <c r="AL68" s="93">
        <v>4.4234260055412244</v>
      </c>
      <c r="AM68" s="93">
        <v>43.536830037259953</v>
      </c>
      <c r="AN68" s="93">
        <v>0</v>
      </c>
      <c r="AO68" s="93">
        <v>0</v>
      </c>
      <c r="AP68" s="93">
        <v>0</v>
      </c>
      <c r="AQ68" s="93">
        <v>0</v>
      </c>
      <c r="AR68" s="93">
        <v>0</v>
      </c>
      <c r="AS68" s="93">
        <v>278.10057800706983</v>
      </c>
      <c r="AT68" s="93">
        <v>2.8948122671252503</v>
      </c>
      <c r="AU68" s="93">
        <v>0</v>
      </c>
      <c r="AV68" s="93">
        <v>0</v>
      </c>
      <c r="AW68" s="93">
        <v>0</v>
      </c>
      <c r="AX68" s="93">
        <v>0</v>
      </c>
      <c r="AY68" s="93">
        <v>0</v>
      </c>
      <c r="AZ68" s="93">
        <v>0</v>
      </c>
      <c r="BA68" s="94">
        <v>24.505588993981082</v>
      </c>
      <c r="BB68" s="92">
        <v>1769.3324734881053</v>
      </c>
      <c r="BC68" s="93" t="s">
        <v>94</v>
      </c>
      <c r="BD68" s="93" t="s">
        <v>94</v>
      </c>
      <c r="BE68" s="93" t="s">
        <v>94</v>
      </c>
      <c r="BF68" s="93" t="s">
        <v>94</v>
      </c>
      <c r="BG68" s="93">
        <v>1.9824209420082162</v>
      </c>
      <c r="BH68" s="93">
        <v>0</v>
      </c>
      <c r="BI68" s="93">
        <v>1251.3853062004393</v>
      </c>
      <c r="BJ68" s="93">
        <v>0</v>
      </c>
      <c r="BK68" s="93">
        <v>0</v>
      </c>
      <c r="BL68" s="93">
        <v>0</v>
      </c>
      <c r="BM68" s="93">
        <v>0</v>
      </c>
      <c r="BN68" s="93">
        <v>2.6371453138435084</v>
      </c>
      <c r="BO68" s="93">
        <v>0</v>
      </c>
      <c r="BP68" s="93">
        <v>0</v>
      </c>
      <c r="BQ68" s="93">
        <v>0</v>
      </c>
      <c r="BR68" s="93">
        <v>0</v>
      </c>
      <c r="BS68" s="93">
        <v>0</v>
      </c>
      <c r="BT68" s="93">
        <v>513.3276010318142</v>
      </c>
      <c r="BU68" s="92">
        <v>0</v>
      </c>
      <c r="BV68" s="93">
        <v>0</v>
      </c>
      <c r="BW68" s="93">
        <v>0</v>
      </c>
      <c r="BX68" s="94" t="s">
        <v>94</v>
      </c>
      <c r="BY68" s="94">
        <v>1610.1557275246009</v>
      </c>
      <c r="BZ68" s="94">
        <v>1954.5141874462597</v>
      </c>
    </row>
    <row r="69" spans="1:78" x14ac:dyDescent="0.25">
      <c r="A69" s="113"/>
      <c r="B69" s="3" t="s">
        <v>99</v>
      </c>
      <c r="C69" s="88" t="s">
        <v>91</v>
      </c>
      <c r="D69" s="89" t="s">
        <v>92</v>
      </c>
      <c r="E69" s="89"/>
      <c r="F69" s="89"/>
      <c r="G69" s="90"/>
      <c r="H69" s="91" t="s">
        <v>93</v>
      </c>
      <c r="I69" s="92">
        <v>7493.0588367727141</v>
      </c>
      <c r="J69" s="92">
        <v>0</v>
      </c>
      <c r="K69" s="93">
        <v>0</v>
      </c>
      <c r="L69" s="93">
        <v>0</v>
      </c>
      <c r="M69" s="93">
        <v>0</v>
      </c>
      <c r="N69" s="93">
        <v>0</v>
      </c>
      <c r="O69" s="93">
        <v>0</v>
      </c>
      <c r="P69" s="93">
        <v>0</v>
      </c>
      <c r="Q69" s="93">
        <v>0</v>
      </c>
      <c r="R69" s="93">
        <v>0</v>
      </c>
      <c r="S69" s="93">
        <v>0</v>
      </c>
      <c r="T69" s="93">
        <v>0</v>
      </c>
      <c r="U69" s="92">
        <v>1.9776440240756663</v>
      </c>
      <c r="V69" s="93">
        <v>1.9776440240756663</v>
      </c>
      <c r="W69" s="93">
        <v>0</v>
      </c>
      <c r="X69" s="93">
        <v>0</v>
      </c>
      <c r="Y69" s="93">
        <v>0</v>
      </c>
      <c r="Z69" s="92">
        <v>0</v>
      </c>
      <c r="AA69" s="93">
        <v>0</v>
      </c>
      <c r="AB69" s="93">
        <v>0</v>
      </c>
      <c r="AC69" s="94">
        <v>0</v>
      </c>
      <c r="AD69" s="92">
        <v>188.36383013279831</v>
      </c>
      <c r="AE69" s="93">
        <v>0</v>
      </c>
      <c r="AF69" s="93">
        <v>0</v>
      </c>
      <c r="AG69" s="93" t="s">
        <v>94</v>
      </c>
      <c r="AH69" s="93" t="s">
        <v>94</v>
      </c>
      <c r="AI69" s="93" t="s">
        <v>94</v>
      </c>
      <c r="AJ69" s="93">
        <v>0</v>
      </c>
      <c r="AK69" s="93">
        <v>0</v>
      </c>
      <c r="AL69" s="93">
        <v>4.109736027515047</v>
      </c>
      <c r="AM69" s="93">
        <v>109.89677510270374</v>
      </c>
      <c r="AN69" s="93">
        <v>0</v>
      </c>
      <c r="AO69" s="93">
        <v>0</v>
      </c>
      <c r="AP69" s="93">
        <v>0</v>
      </c>
      <c r="AQ69" s="93">
        <v>0</v>
      </c>
      <c r="AR69" s="93">
        <v>0</v>
      </c>
      <c r="AS69" s="93">
        <v>74.35731900257953</v>
      </c>
      <c r="AT69" s="93">
        <v>0</v>
      </c>
      <c r="AU69" s="93">
        <v>0</v>
      </c>
      <c r="AV69" s="93">
        <v>0</v>
      </c>
      <c r="AW69" s="93">
        <v>0</v>
      </c>
      <c r="AX69" s="93">
        <v>0</v>
      </c>
      <c r="AY69" s="93">
        <v>0</v>
      </c>
      <c r="AZ69" s="93">
        <v>0</v>
      </c>
      <c r="BA69" s="94">
        <v>32.695614789337917</v>
      </c>
      <c r="BB69" s="92">
        <v>819.80200960160505</v>
      </c>
      <c r="BC69" s="93" t="s">
        <v>94</v>
      </c>
      <c r="BD69" s="93" t="s">
        <v>94</v>
      </c>
      <c r="BE69" s="93" t="s">
        <v>94</v>
      </c>
      <c r="BF69" s="93" t="s">
        <v>94</v>
      </c>
      <c r="BG69" s="93">
        <v>10.915257475876563</v>
      </c>
      <c r="BH69" s="93">
        <v>0</v>
      </c>
      <c r="BI69" s="93">
        <v>776.41635616700103</v>
      </c>
      <c r="BJ69" s="93">
        <v>0</v>
      </c>
      <c r="BK69" s="93">
        <v>16.098213432693225</v>
      </c>
      <c r="BL69" s="93">
        <v>0</v>
      </c>
      <c r="BM69" s="93">
        <v>0</v>
      </c>
      <c r="BN69" s="93">
        <v>6.9482513614216099</v>
      </c>
      <c r="BO69" s="93">
        <v>3.0131126397248496</v>
      </c>
      <c r="BP69" s="93">
        <v>6.4108185248877412</v>
      </c>
      <c r="BQ69" s="93">
        <v>0</v>
      </c>
      <c r="BR69" s="93">
        <v>0</v>
      </c>
      <c r="BS69" s="93">
        <v>0</v>
      </c>
      <c r="BT69" s="93">
        <v>0</v>
      </c>
      <c r="BU69" s="92">
        <v>0</v>
      </c>
      <c r="BV69" s="93">
        <v>0</v>
      </c>
      <c r="BW69" s="93">
        <v>0</v>
      </c>
      <c r="BX69" s="94" t="s">
        <v>94</v>
      </c>
      <c r="BY69" s="94">
        <v>2575.0692653100218</v>
      </c>
      <c r="BZ69" s="94">
        <v>3875.1504729148755</v>
      </c>
    </row>
    <row r="70" spans="1:78" x14ac:dyDescent="0.25">
      <c r="A70" s="113"/>
      <c r="B70" s="95" t="s">
        <v>98</v>
      </c>
      <c r="C70" s="88" t="s">
        <v>91</v>
      </c>
      <c r="D70" s="89" t="s">
        <v>92</v>
      </c>
      <c r="E70" s="89"/>
      <c r="F70" s="89"/>
      <c r="G70" s="90"/>
      <c r="H70" s="91" t="s">
        <v>93</v>
      </c>
      <c r="I70" s="92">
        <v>4608.3243025699821</v>
      </c>
      <c r="J70" s="92">
        <v>0</v>
      </c>
      <c r="K70" s="93">
        <v>0</v>
      </c>
      <c r="L70" s="93">
        <v>0</v>
      </c>
      <c r="M70" s="93">
        <v>0</v>
      </c>
      <c r="N70" s="93">
        <v>0</v>
      </c>
      <c r="O70" s="93">
        <v>0</v>
      </c>
      <c r="P70" s="93">
        <v>0</v>
      </c>
      <c r="Q70" s="93">
        <v>0</v>
      </c>
      <c r="R70" s="93">
        <v>0</v>
      </c>
      <c r="S70" s="93">
        <v>0</v>
      </c>
      <c r="T70" s="93">
        <v>0</v>
      </c>
      <c r="U70" s="92">
        <v>0</v>
      </c>
      <c r="V70" s="93">
        <v>0</v>
      </c>
      <c r="W70" s="93">
        <v>0</v>
      </c>
      <c r="X70" s="93">
        <v>0</v>
      </c>
      <c r="Y70" s="93">
        <v>0</v>
      </c>
      <c r="Z70" s="92">
        <v>0</v>
      </c>
      <c r="AA70" s="93">
        <v>0</v>
      </c>
      <c r="AB70" s="93">
        <v>0</v>
      </c>
      <c r="AC70" s="94">
        <v>0</v>
      </c>
      <c r="AD70" s="92">
        <v>53.960064966083884</v>
      </c>
      <c r="AE70" s="93">
        <v>0</v>
      </c>
      <c r="AF70" s="93">
        <v>0</v>
      </c>
      <c r="AG70" s="93" t="s">
        <v>94</v>
      </c>
      <c r="AH70" s="93" t="s">
        <v>94</v>
      </c>
      <c r="AI70" s="93" t="s">
        <v>94</v>
      </c>
      <c r="AJ70" s="93">
        <v>0</v>
      </c>
      <c r="AK70" s="93">
        <v>0</v>
      </c>
      <c r="AL70" s="93">
        <v>6.6064775007165375</v>
      </c>
      <c r="AM70" s="93">
        <v>0</v>
      </c>
      <c r="AN70" s="93">
        <v>0</v>
      </c>
      <c r="AO70" s="93">
        <v>0</v>
      </c>
      <c r="AP70" s="93">
        <v>0</v>
      </c>
      <c r="AQ70" s="93">
        <v>9.2648323301805675</v>
      </c>
      <c r="AR70" s="93">
        <v>0</v>
      </c>
      <c r="AS70" s="93">
        <v>38.08875513518678</v>
      </c>
      <c r="AT70" s="93">
        <v>0</v>
      </c>
      <c r="AU70" s="93">
        <v>0</v>
      </c>
      <c r="AV70" s="93">
        <v>0</v>
      </c>
      <c r="AW70" s="93">
        <v>0</v>
      </c>
      <c r="AX70" s="93">
        <v>0</v>
      </c>
      <c r="AY70" s="93">
        <v>0</v>
      </c>
      <c r="AZ70" s="93">
        <v>0</v>
      </c>
      <c r="BA70" s="94">
        <v>0.7631341358555459</v>
      </c>
      <c r="BB70" s="92">
        <v>978.07874749211805</v>
      </c>
      <c r="BC70" s="93" t="s">
        <v>94</v>
      </c>
      <c r="BD70" s="93" t="s">
        <v>94</v>
      </c>
      <c r="BE70" s="93" t="s">
        <v>94</v>
      </c>
      <c r="BF70" s="93" t="s">
        <v>94</v>
      </c>
      <c r="BG70" s="93">
        <v>0</v>
      </c>
      <c r="BH70" s="93">
        <v>0</v>
      </c>
      <c r="BI70" s="93">
        <v>484.7186634183625</v>
      </c>
      <c r="BJ70" s="93">
        <v>0</v>
      </c>
      <c r="BK70" s="93">
        <v>0</v>
      </c>
      <c r="BL70" s="93">
        <v>0</v>
      </c>
      <c r="BM70" s="93">
        <v>0</v>
      </c>
      <c r="BN70" s="93">
        <v>0</v>
      </c>
      <c r="BO70" s="93">
        <v>0</v>
      </c>
      <c r="BP70" s="93">
        <v>0</v>
      </c>
      <c r="BQ70" s="93">
        <v>0</v>
      </c>
      <c r="BR70" s="93">
        <v>0</v>
      </c>
      <c r="BS70" s="93">
        <v>0</v>
      </c>
      <c r="BT70" s="93">
        <v>493.36008407375562</v>
      </c>
      <c r="BU70" s="92">
        <v>0</v>
      </c>
      <c r="BV70" s="93">
        <v>0</v>
      </c>
      <c r="BW70" s="93">
        <v>0</v>
      </c>
      <c r="BX70" s="94" t="s">
        <v>94</v>
      </c>
      <c r="BY70" s="94">
        <v>110.40369733447977</v>
      </c>
      <c r="BZ70" s="94">
        <v>3465.1186586414447</v>
      </c>
    </row>
    <row r="71" spans="1:78" x14ac:dyDescent="0.25">
      <c r="B71" s="3" t="s">
        <v>100</v>
      </c>
      <c r="C71" s="88" t="s">
        <v>91</v>
      </c>
      <c r="D71" s="89" t="s">
        <v>92</v>
      </c>
      <c r="H71" s="91" t="s">
        <v>93</v>
      </c>
      <c r="I71" s="92">
        <v>505.34726282602463</v>
      </c>
      <c r="J71" s="92">
        <v>0</v>
      </c>
      <c r="K71" s="93">
        <v>0</v>
      </c>
      <c r="L71" s="93">
        <v>0</v>
      </c>
      <c r="M71" s="93">
        <v>0</v>
      </c>
      <c r="N71" s="93">
        <v>0</v>
      </c>
      <c r="O71" s="93">
        <v>0</v>
      </c>
      <c r="P71" s="93">
        <v>0</v>
      </c>
      <c r="Q71" s="93">
        <v>0</v>
      </c>
      <c r="R71" s="93">
        <v>0</v>
      </c>
      <c r="S71" s="93">
        <v>0</v>
      </c>
      <c r="T71" s="93">
        <v>0</v>
      </c>
      <c r="U71" s="92">
        <v>0</v>
      </c>
      <c r="V71" s="93">
        <v>0</v>
      </c>
      <c r="W71" s="93">
        <v>0</v>
      </c>
      <c r="X71" s="93">
        <v>0</v>
      </c>
      <c r="Y71" s="93">
        <v>0</v>
      </c>
      <c r="Z71" s="92">
        <v>0</v>
      </c>
      <c r="AA71" s="93">
        <v>0</v>
      </c>
      <c r="AB71" s="93">
        <v>0</v>
      </c>
      <c r="AC71" s="94">
        <v>0</v>
      </c>
      <c r="AD71" s="92">
        <v>2.5971625107480651</v>
      </c>
      <c r="AE71" s="93">
        <v>0</v>
      </c>
      <c r="AF71" s="93">
        <v>0</v>
      </c>
      <c r="AG71" s="93" t="s">
        <v>94</v>
      </c>
      <c r="AH71" s="93" t="s">
        <v>94</v>
      </c>
      <c r="AI71" s="93" t="s">
        <v>94</v>
      </c>
      <c r="AJ71" s="93">
        <v>0</v>
      </c>
      <c r="AK71" s="93">
        <v>0</v>
      </c>
      <c r="AL71" s="93">
        <v>1.7714244769274863</v>
      </c>
      <c r="AM71" s="93">
        <v>0</v>
      </c>
      <c r="AN71" s="93">
        <v>0</v>
      </c>
      <c r="AO71" s="93">
        <v>0</v>
      </c>
      <c r="AP71" s="93">
        <v>0</v>
      </c>
      <c r="AQ71" s="93">
        <v>0</v>
      </c>
      <c r="AR71" s="93">
        <v>0</v>
      </c>
      <c r="AS71" s="93">
        <v>0.82573803382057898</v>
      </c>
      <c r="AT71" s="93">
        <v>0</v>
      </c>
      <c r="AU71" s="93">
        <v>0</v>
      </c>
      <c r="AV71" s="93">
        <v>0</v>
      </c>
      <c r="AW71" s="93">
        <v>0</v>
      </c>
      <c r="AX71" s="93">
        <v>0</v>
      </c>
      <c r="AY71" s="93">
        <v>0</v>
      </c>
      <c r="AZ71" s="93">
        <v>0</v>
      </c>
      <c r="BA71" s="94">
        <v>0</v>
      </c>
      <c r="BB71" s="92">
        <v>12.061717779688545</v>
      </c>
      <c r="BC71" s="93" t="s">
        <v>94</v>
      </c>
      <c r="BD71" s="93" t="s">
        <v>94</v>
      </c>
      <c r="BE71" s="93" t="s">
        <v>94</v>
      </c>
      <c r="BF71" s="93" t="s">
        <v>94</v>
      </c>
      <c r="BG71" s="93">
        <v>0</v>
      </c>
      <c r="BH71" s="93">
        <v>12.061717779688545</v>
      </c>
      <c r="BI71" s="93">
        <v>0</v>
      </c>
      <c r="BJ71" s="93">
        <v>0</v>
      </c>
      <c r="BK71" s="93">
        <v>0</v>
      </c>
      <c r="BL71" s="93">
        <v>0</v>
      </c>
      <c r="BM71" s="93">
        <v>0</v>
      </c>
      <c r="BN71" s="93">
        <v>0</v>
      </c>
      <c r="BO71" s="93">
        <v>0</v>
      </c>
      <c r="BP71" s="93">
        <v>0</v>
      </c>
      <c r="BQ71" s="93">
        <v>0</v>
      </c>
      <c r="BR71" s="93">
        <v>0</v>
      </c>
      <c r="BS71" s="93">
        <v>0</v>
      </c>
      <c r="BT71" s="93">
        <v>0</v>
      </c>
      <c r="BU71" s="92">
        <v>0</v>
      </c>
      <c r="BV71" s="93">
        <v>0</v>
      </c>
      <c r="BW71" s="93">
        <v>0</v>
      </c>
      <c r="BX71" s="94" t="s">
        <v>94</v>
      </c>
      <c r="BY71" s="94">
        <v>417.7879526129741</v>
      </c>
      <c r="BZ71" s="94">
        <v>72.900429922613924</v>
      </c>
    </row>
    <row r="72" spans="1:78" x14ac:dyDescent="0.25">
      <c r="H72" s="4"/>
    </row>
    <row r="73" spans="1:78" x14ac:dyDescent="0.25">
      <c r="A73" s="4" t="s">
        <v>12</v>
      </c>
      <c r="B73" s="87" t="s">
        <v>95</v>
      </c>
      <c r="C73" s="88" t="s">
        <v>91</v>
      </c>
      <c r="D73" s="89" t="s">
        <v>92</v>
      </c>
      <c r="E73" s="89"/>
      <c r="G73" s="4"/>
      <c r="H73" s="4"/>
      <c r="I73" s="96">
        <f>I67*0.041868</f>
        <v>193.42229789999999</v>
      </c>
      <c r="J73" s="96">
        <f t="shared" ref="J73:BU74" si="5">J67*0.041868</f>
        <v>0</v>
      </c>
      <c r="K73" s="96">
        <f t="shared" si="5"/>
        <v>0</v>
      </c>
      <c r="L73" s="96">
        <f t="shared" si="5"/>
        <v>0</v>
      </c>
      <c r="M73" s="96">
        <f t="shared" si="5"/>
        <v>0</v>
      </c>
      <c r="N73" s="96">
        <f t="shared" si="5"/>
        <v>0</v>
      </c>
      <c r="O73" s="96">
        <f t="shared" si="5"/>
        <v>0</v>
      </c>
      <c r="P73" s="96">
        <f t="shared" si="5"/>
        <v>0</v>
      </c>
      <c r="Q73" s="96">
        <f t="shared" si="5"/>
        <v>0</v>
      </c>
      <c r="R73" s="96">
        <f t="shared" si="5"/>
        <v>0</v>
      </c>
      <c r="S73" s="96">
        <f t="shared" si="5"/>
        <v>0</v>
      </c>
      <c r="T73" s="96">
        <f t="shared" si="5"/>
        <v>0</v>
      </c>
      <c r="U73" s="96">
        <f t="shared" si="5"/>
        <v>0</v>
      </c>
      <c r="V73" s="96">
        <f t="shared" si="5"/>
        <v>0</v>
      </c>
      <c r="W73" s="96">
        <f t="shared" si="5"/>
        <v>0</v>
      </c>
      <c r="X73" s="96">
        <f t="shared" si="5"/>
        <v>0</v>
      </c>
      <c r="Y73" s="96">
        <f t="shared" si="5"/>
        <v>0</v>
      </c>
      <c r="Z73" s="96">
        <f t="shared" si="5"/>
        <v>0</v>
      </c>
      <c r="AA73" s="96">
        <f t="shared" si="5"/>
        <v>0</v>
      </c>
      <c r="AB73" s="96">
        <f t="shared" si="5"/>
        <v>0</v>
      </c>
      <c r="AC73" s="96">
        <f t="shared" si="5"/>
        <v>0</v>
      </c>
      <c r="AD73" s="96">
        <f t="shared" si="5"/>
        <v>9.2886264000000001</v>
      </c>
      <c r="AE73" s="96">
        <f t="shared" si="5"/>
        <v>0</v>
      </c>
      <c r="AF73" s="96">
        <f t="shared" si="5"/>
        <v>0</v>
      </c>
      <c r="AG73" s="96" t="e">
        <f t="shared" si="5"/>
        <v>#VALUE!</v>
      </c>
      <c r="AH73" s="96" t="e">
        <f t="shared" si="5"/>
        <v>#VALUE!</v>
      </c>
      <c r="AI73" s="96" t="e">
        <f t="shared" si="5"/>
        <v>#VALUE!</v>
      </c>
      <c r="AJ73" s="96">
        <f t="shared" si="5"/>
        <v>0</v>
      </c>
      <c r="AK73" s="96">
        <f t="shared" si="5"/>
        <v>0</v>
      </c>
      <c r="AL73" s="96">
        <f t="shared" si="5"/>
        <v>0.88062399999999985</v>
      </c>
      <c r="AM73" s="96">
        <f t="shared" si="5"/>
        <v>0.80587620000000004</v>
      </c>
      <c r="AN73" s="96">
        <f t="shared" si="5"/>
        <v>0</v>
      </c>
      <c r="AO73" s="96">
        <f t="shared" si="5"/>
        <v>0</v>
      </c>
      <c r="AP73" s="96">
        <f t="shared" si="5"/>
        <v>0</v>
      </c>
      <c r="AQ73" s="96">
        <f t="shared" si="5"/>
        <v>0.1154925</v>
      </c>
      <c r="AR73" s="96">
        <f t="shared" si="5"/>
        <v>0</v>
      </c>
      <c r="AS73" s="96">
        <f t="shared" si="5"/>
        <v>7.4866336999999996</v>
      </c>
      <c r="AT73" s="96">
        <f t="shared" si="5"/>
        <v>0</v>
      </c>
      <c r="AU73" s="96">
        <f t="shared" si="5"/>
        <v>0</v>
      </c>
      <c r="AV73" s="96">
        <f t="shared" si="5"/>
        <v>0</v>
      </c>
      <c r="AW73" s="96">
        <f t="shared" si="5"/>
        <v>0</v>
      </c>
      <c r="AX73" s="96">
        <f t="shared" si="5"/>
        <v>0</v>
      </c>
      <c r="AY73" s="96">
        <f t="shared" si="5"/>
        <v>0</v>
      </c>
      <c r="AZ73" s="96">
        <f t="shared" si="5"/>
        <v>0</v>
      </c>
      <c r="BA73" s="96">
        <f t="shared" si="5"/>
        <v>25.751268900000003</v>
      </c>
      <c r="BB73" s="96">
        <f t="shared" si="5"/>
        <v>53.600729999999992</v>
      </c>
      <c r="BC73" s="96" t="e">
        <f t="shared" si="5"/>
        <v>#VALUE!</v>
      </c>
      <c r="BD73" s="96" t="e">
        <f t="shared" si="5"/>
        <v>#VALUE!</v>
      </c>
      <c r="BE73" s="96" t="e">
        <f t="shared" si="5"/>
        <v>#VALUE!</v>
      </c>
      <c r="BF73" s="96" t="e">
        <f t="shared" si="5"/>
        <v>#VALUE!</v>
      </c>
      <c r="BG73" s="96">
        <f t="shared" si="5"/>
        <v>0.51291200000000003</v>
      </c>
      <c r="BH73" s="96">
        <f t="shared" si="5"/>
        <v>0</v>
      </c>
      <c r="BI73" s="96">
        <f t="shared" si="5"/>
        <v>44.015316999999996</v>
      </c>
      <c r="BJ73" s="96">
        <f t="shared" si="5"/>
        <v>0</v>
      </c>
      <c r="BK73" s="96">
        <f t="shared" si="5"/>
        <v>1.8127089999999999</v>
      </c>
      <c r="BL73" s="96">
        <f t="shared" si="5"/>
        <v>0</v>
      </c>
      <c r="BM73" s="96">
        <f t="shared" si="5"/>
        <v>0</v>
      </c>
      <c r="BN73" s="96">
        <f t="shared" si="5"/>
        <v>0</v>
      </c>
      <c r="BO73" s="96">
        <f t="shared" si="5"/>
        <v>0</v>
      </c>
      <c r="BP73" s="96">
        <f t="shared" si="5"/>
        <v>0</v>
      </c>
      <c r="BQ73" s="96">
        <f t="shared" si="5"/>
        <v>0</v>
      </c>
      <c r="BR73" s="96">
        <f t="shared" si="5"/>
        <v>0</v>
      </c>
      <c r="BS73" s="96">
        <f t="shared" si="5"/>
        <v>0</v>
      </c>
      <c r="BT73" s="96">
        <f t="shared" si="5"/>
        <v>7.2597920000000009</v>
      </c>
      <c r="BU73" s="96">
        <f t="shared" si="5"/>
        <v>0</v>
      </c>
      <c r="BV73" s="96">
        <f t="shared" ref="BV73:BZ77" si="6">BV67*0.041868</f>
        <v>0</v>
      </c>
      <c r="BW73" s="96">
        <f t="shared" si="6"/>
        <v>0</v>
      </c>
      <c r="BX73" s="96" t="e">
        <f t="shared" si="6"/>
        <v>#VALUE!</v>
      </c>
      <c r="BY73" s="96">
        <f t="shared" si="6"/>
        <v>69.599120999999997</v>
      </c>
      <c r="BZ73" s="96">
        <f t="shared" si="6"/>
        <v>35.182551600000004</v>
      </c>
    </row>
    <row r="74" spans="1:78" x14ac:dyDescent="0.25">
      <c r="B74" s="95" t="s">
        <v>97</v>
      </c>
      <c r="C74" s="88" t="s">
        <v>91</v>
      </c>
      <c r="D74" s="89" t="s">
        <v>92</v>
      </c>
      <c r="E74" s="89"/>
      <c r="H74" s="4"/>
      <c r="I74" s="96">
        <f t="shared" ref="I74:X77" si="7">I68*0.041868</f>
        <v>238.27527700000002</v>
      </c>
      <c r="J74" s="96">
        <f t="shared" si="7"/>
        <v>0</v>
      </c>
      <c r="K74" s="96">
        <f t="shared" si="7"/>
        <v>0</v>
      </c>
      <c r="L74" s="96">
        <f t="shared" si="7"/>
        <v>0</v>
      </c>
      <c r="M74" s="96">
        <f t="shared" si="7"/>
        <v>0</v>
      </c>
      <c r="N74" s="96">
        <f t="shared" si="7"/>
        <v>0</v>
      </c>
      <c r="O74" s="96">
        <f t="shared" si="7"/>
        <v>0</v>
      </c>
      <c r="P74" s="96">
        <f t="shared" si="7"/>
        <v>0</v>
      </c>
      <c r="Q74" s="96">
        <f t="shared" si="7"/>
        <v>0</v>
      </c>
      <c r="R74" s="96">
        <f t="shared" si="7"/>
        <v>0</v>
      </c>
      <c r="S74" s="96">
        <f t="shared" si="7"/>
        <v>0</v>
      </c>
      <c r="T74" s="96">
        <f t="shared" si="7"/>
        <v>0</v>
      </c>
      <c r="U74" s="96">
        <f t="shared" si="7"/>
        <v>0</v>
      </c>
      <c r="V74" s="96">
        <f t="shared" si="7"/>
        <v>0</v>
      </c>
      <c r="W74" s="96">
        <f t="shared" si="7"/>
        <v>0</v>
      </c>
      <c r="X74" s="96">
        <f t="shared" si="7"/>
        <v>0</v>
      </c>
      <c r="Y74" s="96">
        <f t="shared" si="5"/>
        <v>0</v>
      </c>
      <c r="Z74" s="96">
        <f t="shared" si="5"/>
        <v>0.15255000000000002</v>
      </c>
      <c r="AA74" s="96">
        <f t="shared" si="5"/>
        <v>0.15255000000000002</v>
      </c>
      <c r="AB74" s="96">
        <f t="shared" si="5"/>
        <v>0</v>
      </c>
      <c r="AC74" s="96">
        <f t="shared" si="5"/>
        <v>0</v>
      </c>
      <c r="AD74" s="96">
        <f t="shared" si="5"/>
        <v>13.772715</v>
      </c>
      <c r="AE74" s="96">
        <f t="shared" si="5"/>
        <v>0</v>
      </c>
      <c r="AF74" s="96">
        <f t="shared" si="5"/>
        <v>0</v>
      </c>
      <c r="AG74" s="96" t="e">
        <f t="shared" si="5"/>
        <v>#VALUE!</v>
      </c>
      <c r="AH74" s="96" t="e">
        <f t="shared" si="5"/>
        <v>#VALUE!</v>
      </c>
      <c r="AI74" s="96" t="e">
        <f t="shared" si="5"/>
        <v>#VALUE!</v>
      </c>
      <c r="AJ74" s="96">
        <f t="shared" si="5"/>
        <v>0</v>
      </c>
      <c r="AK74" s="96">
        <f t="shared" si="5"/>
        <v>0</v>
      </c>
      <c r="AL74" s="96">
        <f t="shared" si="5"/>
        <v>0.1852</v>
      </c>
      <c r="AM74" s="96">
        <f t="shared" si="5"/>
        <v>1.8227999999999998</v>
      </c>
      <c r="AN74" s="96">
        <f t="shared" si="5"/>
        <v>0</v>
      </c>
      <c r="AO74" s="96">
        <f t="shared" si="5"/>
        <v>0</v>
      </c>
      <c r="AP74" s="96">
        <f t="shared" si="5"/>
        <v>0</v>
      </c>
      <c r="AQ74" s="96">
        <f t="shared" si="5"/>
        <v>0</v>
      </c>
      <c r="AR74" s="96">
        <f t="shared" si="5"/>
        <v>0</v>
      </c>
      <c r="AS74" s="96">
        <f t="shared" si="5"/>
        <v>11.643515000000001</v>
      </c>
      <c r="AT74" s="96">
        <f t="shared" si="5"/>
        <v>0.12119999999999999</v>
      </c>
      <c r="AU74" s="96">
        <f t="shared" si="5"/>
        <v>0</v>
      </c>
      <c r="AV74" s="96">
        <f t="shared" si="5"/>
        <v>0</v>
      </c>
      <c r="AW74" s="96">
        <f t="shared" si="5"/>
        <v>0</v>
      </c>
      <c r="AX74" s="96">
        <f t="shared" si="5"/>
        <v>0</v>
      </c>
      <c r="AY74" s="96">
        <f t="shared" si="5"/>
        <v>0</v>
      </c>
      <c r="AZ74" s="96">
        <f t="shared" si="5"/>
        <v>0</v>
      </c>
      <c r="BA74" s="96">
        <f t="shared" si="5"/>
        <v>1.026</v>
      </c>
      <c r="BB74" s="96">
        <f t="shared" si="5"/>
        <v>74.078412</v>
      </c>
      <c r="BC74" s="96" t="e">
        <f t="shared" si="5"/>
        <v>#VALUE!</v>
      </c>
      <c r="BD74" s="96" t="e">
        <f t="shared" si="5"/>
        <v>#VALUE!</v>
      </c>
      <c r="BE74" s="96" t="e">
        <f t="shared" si="5"/>
        <v>#VALUE!</v>
      </c>
      <c r="BF74" s="96" t="e">
        <f t="shared" si="5"/>
        <v>#VALUE!</v>
      </c>
      <c r="BG74" s="96">
        <f t="shared" si="5"/>
        <v>8.3000000000000004E-2</v>
      </c>
      <c r="BH74" s="96">
        <f t="shared" si="5"/>
        <v>0</v>
      </c>
      <c r="BI74" s="96">
        <f t="shared" si="5"/>
        <v>52.393000000000001</v>
      </c>
      <c r="BJ74" s="96">
        <f t="shared" si="5"/>
        <v>0</v>
      </c>
      <c r="BK74" s="96">
        <f t="shared" si="5"/>
        <v>0</v>
      </c>
      <c r="BL74" s="96">
        <f t="shared" si="5"/>
        <v>0</v>
      </c>
      <c r="BM74" s="96">
        <f t="shared" si="5"/>
        <v>0</v>
      </c>
      <c r="BN74" s="96">
        <f t="shared" si="5"/>
        <v>0.11041200000000001</v>
      </c>
      <c r="BO74" s="96">
        <f t="shared" si="5"/>
        <v>0</v>
      </c>
      <c r="BP74" s="96">
        <f t="shared" si="5"/>
        <v>0</v>
      </c>
      <c r="BQ74" s="96">
        <f t="shared" si="5"/>
        <v>0</v>
      </c>
      <c r="BR74" s="96">
        <f t="shared" si="5"/>
        <v>0</v>
      </c>
      <c r="BS74" s="96">
        <f t="shared" si="5"/>
        <v>0</v>
      </c>
      <c r="BT74" s="96">
        <f t="shared" si="5"/>
        <v>21.491999999999997</v>
      </c>
      <c r="BU74" s="96">
        <f t="shared" si="5"/>
        <v>0</v>
      </c>
      <c r="BV74" s="96">
        <f t="shared" si="6"/>
        <v>0</v>
      </c>
      <c r="BW74" s="96">
        <f t="shared" si="6"/>
        <v>0</v>
      </c>
      <c r="BX74" s="96" t="e">
        <f t="shared" si="6"/>
        <v>#VALUE!</v>
      </c>
      <c r="BY74" s="96">
        <f t="shared" si="6"/>
        <v>67.414000000000001</v>
      </c>
      <c r="BZ74" s="96">
        <f t="shared" si="6"/>
        <v>81.831600000000009</v>
      </c>
    </row>
    <row r="75" spans="1:78" x14ac:dyDescent="0.25">
      <c r="B75" s="3" t="s">
        <v>99</v>
      </c>
      <c r="C75" s="88" t="s">
        <v>91</v>
      </c>
      <c r="D75" s="89" t="s">
        <v>92</v>
      </c>
      <c r="H75" s="4"/>
      <c r="I75" s="96">
        <f t="shared" si="7"/>
        <v>313.71938737800002</v>
      </c>
      <c r="J75" s="96">
        <f t="shared" ref="J75:BU77" si="8">J69*0.041868</f>
        <v>0</v>
      </c>
      <c r="K75" s="96">
        <f t="shared" si="8"/>
        <v>0</v>
      </c>
      <c r="L75" s="96">
        <f t="shared" si="8"/>
        <v>0</v>
      </c>
      <c r="M75" s="96">
        <f t="shared" si="8"/>
        <v>0</v>
      </c>
      <c r="N75" s="96">
        <f t="shared" si="8"/>
        <v>0</v>
      </c>
      <c r="O75" s="96">
        <f t="shared" si="8"/>
        <v>0</v>
      </c>
      <c r="P75" s="96">
        <f t="shared" si="8"/>
        <v>0</v>
      </c>
      <c r="Q75" s="96">
        <f t="shared" si="8"/>
        <v>0</v>
      </c>
      <c r="R75" s="96">
        <f t="shared" si="8"/>
        <v>0</v>
      </c>
      <c r="S75" s="96">
        <f t="shared" si="8"/>
        <v>0</v>
      </c>
      <c r="T75" s="96">
        <f t="shared" si="8"/>
        <v>0</v>
      </c>
      <c r="U75" s="96">
        <f t="shared" si="8"/>
        <v>8.2799999999999999E-2</v>
      </c>
      <c r="V75" s="96">
        <f t="shared" si="8"/>
        <v>8.2799999999999999E-2</v>
      </c>
      <c r="W75" s="96">
        <f t="shared" si="8"/>
        <v>0</v>
      </c>
      <c r="X75" s="96">
        <f t="shared" si="8"/>
        <v>0</v>
      </c>
      <c r="Y75" s="96">
        <f t="shared" si="8"/>
        <v>0</v>
      </c>
      <c r="Z75" s="96">
        <f t="shared" si="8"/>
        <v>0</v>
      </c>
      <c r="AA75" s="96">
        <f t="shared" si="8"/>
        <v>0</v>
      </c>
      <c r="AB75" s="96">
        <f t="shared" si="8"/>
        <v>0</v>
      </c>
      <c r="AC75" s="96">
        <f t="shared" si="8"/>
        <v>0</v>
      </c>
      <c r="AD75" s="96">
        <f t="shared" si="8"/>
        <v>7.8864168399999999</v>
      </c>
      <c r="AE75" s="96">
        <f t="shared" si="8"/>
        <v>0</v>
      </c>
      <c r="AF75" s="96">
        <f t="shared" si="8"/>
        <v>0</v>
      </c>
      <c r="AG75" s="96" t="e">
        <f t="shared" si="8"/>
        <v>#VALUE!</v>
      </c>
      <c r="AH75" s="96" t="e">
        <f t="shared" si="8"/>
        <v>#VALUE!</v>
      </c>
      <c r="AI75" s="96" t="e">
        <f t="shared" si="8"/>
        <v>#VALUE!</v>
      </c>
      <c r="AJ75" s="96">
        <f t="shared" si="8"/>
        <v>0</v>
      </c>
      <c r="AK75" s="96">
        <f t="shared" si="8"/>
        <v>0</v>
      </c>
      <c r="AL75" s="96">
        <f t="shared" si="8"/>
        <v>0.17206642799999999</v>
      </c>
      <c r="AM75" s="96">
        <f t="shared" si="8"/>
        <v>4.6011581800000005</v>
      </c>
      <c r="AN75" s="96">
        <f t="shared" si="8"/>
        <v>0</v>
      </c>
      <c r="AO75" s="96">
        <f t="shared" si="8"/>
        <v>0</v>
      </c>
      <c r="AP75" s="96">
        <f t="shared" si="8"/>
        <v>0</v>
      </c>
      <c r="AQ75" s="96">
        <f t="shared" si="8"/>
        <v>0</v>
      </c>
      <c r="AR75" s="96">
        <f t="shared" si="8"/>
        <v>0</v>
      </c>
      <c r="AS75" s="96">
        <f t="shared" si="8"/>
        <v>3.1131922319999998</v>
      </c>
      <c r="AT75" s="96">
        <f t="shared" si="8"/>
        <v>0</v>
      </c>
      <c r="AU75" s="96">
        <f t="shared" si="8"/>
        <v>0</v>
      </c>
      <c r="AV75" s="96">
        <f t="shared" si="8"/>
        <v>0</v>
      </c>
      <c r="AW75" s="96">
        <f t="shared" si="8"/>
        <v>0</v>
      </c>
      <c r="AX75" s="96">
        <f t="shared" si="8"/>
        <v>0</v>
      </c>
      <c r="AY75" s="96">
        <f t="shared" si="8"/>
        <v>0</v>
      </c>
      <c r="AZ75" s="96">
        <f t="shared" si="8"/>
        <v>0</v>
      </c>
      <c r="BA75" s="96">
        <f t="shared" si="8"/>
        <v>1.3689</v>
      </c>
      <c r="BB75" s="96">
        <f t="shared" si="8"/>
        <v>34.323470538000002</v>
      </c>
      <c r="BC75" s="96" t="e">
        <f t="shared" si="8"/>
        <v>#VALUE!</v>
      </c>
      <c r="BD75" s="96" t="e">
        <f t="shared" si="8"/>
        <v>#VALUE!</v>
      </c>
      <c r="BE75" s="96" t="e">
        <f t="shared" si="8"/>
        <v>#VALUE!</v>
      </c>
      <c r="BF75" s="96" t="e">
        <f t="shared" si="8"/>
        <v>#VALUE!</v>
      </c>
      <c r="BG75" s="96">
        <f t="shared" si="8"/>
        <v>0.45699999999999996</v>
      </c>
      <c r="BH75" s="96">
        <f t="shared" si="8"/>
        <v>0</v>
      </c>
      <c r="BI75" s="96">
        <f t="shared" si="8"/>
        <v>32.506999999999998</v>
      </c>
      <c r="BJ75" s="96">
        <f t="shared" si="8"/>
        <v>0</v>
      </c>
      <c r="BK75" s="96">
        <f t="shared" si="8"/>
        <v>0.67399999999999993</v>
      </c>
      <c r="BL75" s="96">
        <f t="shared" si="8"/>
        <v>0</v>
      </c>
      <c r="BM75" s="96">
        <f t="shared" si="8"/>
        <v>0</v>
      </c>
      <c r="BN75" s="96">
        <f t="shared" si="8"/>
        <v>0.29090938799999999</v>
      </c>
      <c r="BO75" s="96">
        <f t="shared" si="8"/>
        <v>0.12615300000000002</v>
      </c>
      <c r="BP75" s="96">
        <f t="shared" si="8"/>
        <v>0.26840814999999996</v>
      </c>
      <c r="BQ75" s="96">
        <f t="shared" si="8"/>
        <v>0</v>
      </c>
      <c r="BR75" s="96">
        <f t="shared" si="8"/>
        <v>0</v>
      </c>
      <c r="BS75" s="96">
        <f t="shared" si="8"/>
        <v>0</v>
      </c>
      <c r="BT75" s="96">
        <f t="shared" si="8"/>
        <v>0</v>
      </c>
      <c r="BU75" s="96">
        <f t="shared" si="8"/>
        <v>0</v>
      </c>
      <c r="BV75" s="96">
        <f t="shared" si="6"/>
        <v>0</v>
      </c>
      <c r="BW75" s="96">
        <f t="shared" si="6"/>
        <v>0</v>
      </c>
      <c r="BX75" s="96" t="e">
        <f t="shared" si="6"/>
        <v>#VALUE!</v>
      </c>
      <c r="BY75" s="96">
        <f t="shared" si="6"/>
        <v>107.813</v>
      </c>
      <c r="BZ75" s="96">
        <f t="shared" si="6"/>
        <v>162.24480000000003</v>
      </c>
    </row>
    <row r="76" spans="1:78" x14ac:dyDescent="0.25">
      <c r="A76" s="87"/>
      <c r="B76" s="95" t="s">
        <v>98</v>
      </c>
      <c r="C76" s="88" t="s">
        <v>91</v>
      </c>
      <c r="D76" s="89" t="s">
        <v>92</v>
      </c>
      <c r="E76" s="89"/>
      <c r="F76" s="95"/>
      <c r="G76" s="95"/>
      <c r="H76" s="95"/>
      <c r="I76" s="96">
        <f t="shared" si="7"/>
        <v>192.94132190000002</v>
      </c>
      <c r="J76" s="96">
        <f t="shared" si="8"/>
        <v>0</v>
      </c>
      <c r="K76" s="96">
        <f t="shared" si="8"/>
        <v>0</v>
      </c>
      <c r="L76" s="96">
        <f t="shared" si="8"/>
        <v>0</v>
      </c>
      <c r="M76" s="96">
        <f t="shared" si="8"/>
        <v>0</v>
      </c>
      <c r="N76" s="96">
        <f t="shared" si="8"/>
        <v>0</v>
      </c>
      <c r="O76" s="96">
        <f t="shared" si="8"/>
        <v>0</v>
      </c>
      <c r="P76" s="96">
        <f t="shared" si="8"/>
        <v>0</v>
      </c>
      <c r="Q76" s="96">
        <f t="shared" si="8"/>
        <v>0</v>
      </c>
      <c r="R76" s="96">
        <f t="shared" si="8"/>
        <v>0</v>
      </c>
      <c r="S76" s="96">
        <f t="shared" si="8"/>
        <v>0</v>
      </c>
      <c r="T76" s="96">
        <f t="shared" si="8"/>
        <v>0</v>
      </c>
      <c r="U76" s="96">
        <f t="shared" si="8"/>
        <v>0</v>
      </c>
      <c r="V76" s="96">
        <f t="shared" si="8"/>
        <v>0</v>
      </c>
      <c r="W76" s="96">
        <f t="shared" si="8"/>
        <v>0</v>
      </c>
      <c r="X76" s="96">
        <f t="shared" si="8"/>
        <v>0</v>
      </c>
      <c r="Y76" s="96">
        <f t="shared" si="8"/>
        <v>0</v>
      </c>
      <c r="Z76" s="96">
        <f t="shared" si="8"/>
        <v>0</v>
      </c>
      <c r="AA76" s="96">
        <f t="shared" si="8"/>
        <v>0</v>
      </c>
      <c r="AB76" s="96">
        <f t="shared" si="8"/>
        <v>0</v>
      </c>
      <c r="AC76" s="96">
        <f t="shared" si="8"/>
        <v>0</v>
      </c>
      <c r="AD76" s="96">
        <f t="shared" si="8"/>
        <v>2.2592000000000003</v>
      </c>
      <c r="AE76" s="96">
        <f t="shared" si="8"/>
        <v>0</v>
      </c>
      <c r="AF76" s="96">
        <f t="shared" si="8"/>
        <v>0</v>
      </c>
      <c r="AG76" s="96" t="e">
        <f t="shared" si="8"/>
        <v>#VALUE!</v>
      </c>
      <c r="AH76" s="96" t="e">
        <f t="shared" si="8"/>
        <v>#VALUE!</v>
      </c>
      <c r="AI76" s="96" t="e">
        <f t="shared" si="8"/>
        <v>#VALUE!</v>
      </c>
      <c r="AJ76" s="96">
        <f t="shared" si="8"/>
        <v>0</v>
      </c>
      <c r="AK76" s="96">
        <f t="shared" si="8"/>
        <v>0</v>
      </c>
      <c r="AL76" s="96">
        <f t="shared" si="8"/>
        <v>0.27660000000000001</v>
      </c>
      <c r="AM76" s="96">
        <f t="shared" si="8"/>
        <v>0</v>
      </c>
      <c r="AN76" s="96">
        <f t="shared" si="8"/>
        <v>0</v>
      </c>
      <c r="AO76" s="96">
        <f t="shared" si="8"/>
        <v>0</v>
      </c>
      <c r="AP76" s="96">
        <f t="shared" si="8"/>
        <v>0</v>
      </c>
      <c r="AQ76" s="96">
        <f t="shared" si="8"/>
        <v>0.38790000000000002</v>
      </c>
      <c r="AR76" s="96">
        <f t="shared" si="8"/>
        <v>0</v>
      </c>
      <c r="AS76" s="96">
        <f t="shared" si="8"/>
        <v>1.5947000000000002</v>
      </c>
      <c r="AT76" s="96">
        <f t="shared" si="8"/>
        <v>0</v>
      </c>
      <c r="AU76" s="96">
        <f t="shared" si="8"/>
        <v>0</v>
      </c>
      <c r="AV76" s="96">
        <f t="shared" si="8"/>
        <v>0</v>
      </c>
      <c r="AW76" s="96">
        <f t="shared" si="8"/>
        <v>0</v>
      </c>
      <c r="AX76" s="96">
        <f t="shared" si="8"/>
        <v>0</v>
      </c>
      <c r="AY76" s="96">
        <f t="shared" si="8"/>
        <v>0</v>
      </c>
      <c r="AZ76" s="96">
        <f t="shared" si="8"/>
        <v>0</v>
      </c>
      <c r="BA76" s="96">
        <f t="shared" si="8"/>
        <v>3.1950899999999997E-2</v>
      </c>
      <c r="BB76" s="96">
        <f t="shared" si="8"/>
        <v>40.950201</v>
      </c>
      <c r="BC76" s="96" t="e">
        <f t="shared" si="8"/>
        <v>#VALUE!</v>
      </c>
      <c r="BD76" s="96" t="e">
        <f t="shared" si="8"/>
        <v>#VALUE!</v>
      </c>
      <c r="BE76" s="96" t="e">
        <f t="shared" si="8"/>
        <v>#VALUE!</v>
      </c>
      <c r="BF76" s="96" t="e">
        <f t="shared" si="8"/>
        <v>#VALUE!</v>
      </c>
      <c r="BG76" s="96">
        <f t="shared" si="8"/>
        <v>0</v>
      </c>
      <c r="BH76" s="96">
        <f t="shared" si="8"/>
        <v>0</v>
      </c>
      <c r="BI76" s="96">
        <f t="shared" si="8"/>
        <v>20.294201000000001</v>
      </c>
      <c r="BJ76" s="96">
        <f t="shared" si="8"/>
        <v>0</v>
      </c>
      <c r="BK76" s="96">
        <f t="shared" si="8"/>
        <v>0</v>
      </c>
      <c r="BL76" s="96">
        <f t="shared" si="8"/>
        <v>0</v>
      </c>
      <c r="BM76" s="96">
        <f t="shared" si="8"/>
        <v>0</v>
      </c>
      <c r="BN76" s="96">
        <f t="shared" si="8"/>
        <v>0</v>
      </c>
      <c r="BO76" s="96">
        <f t="shared" si="8"/>
        <v>0</v>
      </c>
      <c r="BP76" s="96">
        <f t="shared" si="8"/>
        <v>0</v>
      </c>
      <c r="BQ76" s="96">
        <f t="shared" si="8"/>
        <v>0</v>
      </c>
      <c r="BR76" s="96">
        <f t="shared" si="8"/>
        <v>0</v>
      </c>
      <c r="BS76" s="96">
        <f t="shared" si="8"/>
        <v>0</v>
      </c>
      <c r="BT76" s="96">
        <f t="shared" si="8"/>
        <v>20.656000000000002</v>
      </c>
      <c r="BU76" s="96">
        <f t="shared" si="8"/>
        <v>0</v>
      </c>
      <c r="BV76" s="96">
        <f t="shared" si="6"/>
        <v>0</v>
      </c>
      <c r="BW76" s="96">
        <f t="shared" si="6"/>
        <v>0</v>
      </c>
      <c r="BX76" s="96" t="e">
        <f t="shared" si="6"/>
        <v>#VALUE!</v>
      </c>
      <c r="BY76" s="96">
        <f t="shared" si="6"/>
        <v>4.6223819999999991</v>
      </c>
      <c r="BZ76" s="96">
        <f t="shared" si="6"/>
        <v>145.07758800000002</v>
      </c>
    </row>
    <row r="77" spans="1:78" x14ac:dyDescent="0.25">
      <c r="B77" s="3" t="s">
        <v>100</v>
      </c>
      <c r="C77" s="88" t="s">
        <v>91</v>
      </c>
      <c r="D77" s="89" t="s">
        <v>92</v>
      </c>
      <c r="E77" s="89"/>
      <c r="H77" s="4"/>
      <c r="I77" s="96">
        <f t="shared" si="7"/>
        <v>21.1578792</v>
      </c>
      <c r="J77" s="96">
        <f t="shared" si="8"/>
        <v>0</v>
      </c>
      <c r="K77" s="96">
        <f t="shared" si="8"/>
        <v>0</v>
      </c>
      <c r="L77" s="96">
        <f t="shared" si="8"/>
        <v>0</v>
      </c>
      <c r="M77" s="96">
        <f t="shared" si="8"/>
        <v>0</v>
      </c>
      <c r="N77" s="96">
        <f t="shared" si="8"/>
        <v>0</v>
      </c>
      <c r="O77" s="96">
        <f t="shared" si="8"/>
        <v>0</v>
      </c>
      <c r="P77" s="96">
        <f t="shared" si="8"/>
        <v>0</v>
      </c>
      <c r="Q77" s="96">
        <f t="shared" si="8"/>
        <v>0</v>
      </c>
      <c r="R77" s="96">
        <f t="shared" si="8"/>
        <v>0</v>
      </c>
      <c r="S77" s="96">
        <f t="shared" si="8"/>
        <v>0</v>
      </c>
      <c r="T77" s="96">
        <f t="shared" si="8"/>
        <v>0</v>
      </c>
      <c r="U77" s="96">
        <f t="shared" si="8"/>
        <v>0</v>
      </c>
      <c r="V77" s="96">
        <f t="shared" si="8"/>
        <v>0</v>
      </c>
      <c r="W77" s="96">
        <f t="shared" si="8"/>
        <v>0</v>
      </c>
      <c r="X77" s="96">
        <f t="shared" si="8"/>
        <v>0</v>
      </c>
      <c r="Y77" s="96">
        <f t="shared" si="8"/>
        <v>0</v>
      </c>
      <c r="Z77" s="96">
        <f t="shared" si="8"/>
        <v>0</v>
      </c>
      <c r="AA77" s="96">
        <f t="shared" si="8"/>
        <v>0</v>
      </c>
      <c r="AB77" s="96">
        <f t="shared" si="8"/>
        <v>0</v>
      </c>
      <c r="AC77" s="96">
        <f t="shared" si="8"/>
        <v>0</v>
      </c>
      <c r="AD77" s="96">
        <f t="shared" si="8"/>
        <v>0.108738</v>
      </c>
      <c r="AE77" s="96">
        <f t="shared" si="8"/>
        <v>0</v>
      </c>
      <c r="AF77" s="96">
        <f t="shared" si="8"/>
        <v>0</v>
      </c>
      <c r="AG77" s="96" t="e">
        <f t="shared" si="8"/>
        <v>#VALUE!</v>
      </c>
      <c r="AH77" s="96" t="e">
        <f t="shared" si="8"/>
        <v>#VALUE!</v>
      </c>
      <c r="AI77" s="96" t="e">
        <f t="shared" si="8"/>
        <v>#VALUE!</v>
      </c>
      <c r="AJ77" s="96">
        <f t="shared" si="8"/>
        <v>0</v>
      </c>
      <c r="AK77" s="96">
        <f t="shared" si="8"/>
        <v>0</v>
      </c>
      <c r="AL77" s="96">
        <f t="shared" si="8"/>
        <v>7.4165999999999996E-2</v>
      </c>
      <c r="AM77" s="96">
        <f t="shared" si="8"/>
        <v>0</v>
      </c>
      <c r="AN77" s="96">
        <f t="shared" si="8"/>
        <v>0</v>
      </c>
      <c r="AO77" s="96">
        <f t="shared" si="8"/>
        <v>0</v>
      </c>
      <c r="AP77" s="96">
        <f t="shared" si="8"/>
        <v>0</v>
      </c>
      <c r="AQ77" s="96">
        <f t="shared" si="8"/>
        <v>0</v>
      </c>
      <c r="AR77" s="96">
        <f t="shared" si="8"/>
        <v>0</v>
      </c>
      <c r="AS77" s="96">
        <f t="shared" si="8"/>
        <v>3.4572000000000006E-2</v>
      </c>
      <c r="AT77" s="96">
        <f t="shared" si="8"/>
        <v>0</v>
      </c>
      <c r="AU77" s="96">
        <f t="shared" si="8"/>
        <v>0</v>
      </c>
      <c r="AV77" s="96">
        <f t="shared" si="8"/>
        <v>0</v>
      </c>
      <c r="AW77" s="96">
        <f t="shared" si="8"/>
        <v>0</v>
      </c>
      <c r="AX77" s="96">
        <f t="shared" si="8"/>
        <v>0</v>
      </c>
      <c r="AY77" s="96">
        <f t="shared" si="8"/>
        <v>0</v>
      </c>
      <c r="AZ77" s="96">
        <f t="shared" si="8"/>
        <v>0</v>
      </c>
      <c r="BA77" s="96">
        <f t="shared" si="8"/>
        <v>0</v>
      </c>
      <c r="BB77" s="96">
        <f t="shared" si="8"/>
        <v>0.505</v>
      </c>
      <c r="BC77" s="96" t="e">
        <f t="shared" si="8"/>
        <v>#VALUE!</v>
      </c>
      <c r="BD77" s="96" t="e">
        <f t="shared" si="8"/>
        <v>#VALUE!</v>
      </c>
      <c r="BE77" s="96" t="e">
        <f t="shared" si="8"/>
        <v>#VALUE!</v>
      </c>
      <c r="BF77" s="96" t="e">
        <f t="shared" si="8"/>
        <v>#VALUE!</v>
      </c>
      <c r="BG77" s="96">
        <f t="shared" si="8"/>
        <v>0</v>
      </c>
      <c r="BH77" s="96">
        <f t="shared" si="8"/>
        <v>0.505</v>
      </c>
      <c r="BI77" s="96">
        <f t="shared" si="8"/>
        <v>0</v>
      </c>
      <c r="BJ77" s="96">
        <f t="shared" si="8"/>
        <v>0</v>
      </c>
      <c r="BK77" s="96">
        <f t="shared" si="8"/>
        <v>0</v>
      </c>
      <c r="BL77" s="96">
        <f t="shared" si="8"/>
        <v>0</v>
      </c>
      <c r="BM77" s="96">
        <f t="shared" si="8"/>
        <v>0</v>
      </c>
      <c r="BN77" s="96">
        <f t="shared" si="8"/>
        <v>0</v>
      </c>
      <c r="BO77" s="96">
        <f t="shared" si="8"/>
        <v>0</v>
      </c>
      <c r="BP77" s="96">
        <f t="shared" si="8"/>
        <v>0</v>
      </c>
      <c r="BQ77" s="96">
        <f t="shared" si="8"/>
        <v>0</v>
      </c>
      <c r="BR77" s="96">
        <f t="shared" si="8"/>
        <v>0</v>
      </c>
      <c r="BS77" s="96">
        <f t="shared" si="8"/>
        <v>0</v>
      </c>
      <c r="BT77" s="96">
        <f t="shared" si="8"/>
        <v>0</v>
      </c>
      <c r="BU77" s="96">
        <f t="shared" si="8"/>
        <v>0</v>
      </c>
      <c r="BV77" s="96">
        <f t="shared" si="6"/>
        <v>0</v>
      </c>
      <c r="BW77" s="96">
        <f t="shared" si="6"/>
        <v>0</v>
      </c>
      <c r="BX77" s="96" t="e">
        <f t="shared" si="6"/>
        <v>#VALUE!</v>
      </c>
      <c r="BY77" s="96">
        <f t="shared" si="6"/>
        <v>17.491945999999999</v>
      </c>
      <c r="BZ77" s="96">
        <f t="shared" si="6"/>
        <v>3.0521951999999999</v>
      </c>
    </row>
    <row r="78" spans="1:78" x14ac:dyDescent="0.25">
      <c r="B78" s="3" t="s">
        <v>101</v>
      </c>
      <c r="C78" s="88" t="s">
        <v>91</v>
      </c>
      <c r="D78" s="89" t="s">
        <v>92</v>
      </c>
      <c r="H78" s="4"/>
      <c r="I78" s="96">
        <f>SUM(I73:I77)</f>
        <v>959.5161633780001</v>
      </c>
    </row>
    <row r="79" spans="1:78" x14ac:dyDescent="0.25">
      <c r="A79" s="87"/>
      <c r="B79" s="95"/>
      <c r="C79" s="95"/>
      <c r="D79" s="95"/>
      <c r="E79" s="95"/>
      <c r="F79" s="95"/>
      <c r="G79" s="95"/>
      <c r="H79" s="95"/>
    </row>
    <row r="80" spans="1:78" x14ac:dyDescent="0.25">
      <c r="A80" s="99"/>
      <c r="B80" s="95"/>
      <c r="C80" s="95"/>
      <c r="D80" s="95"/>
      <c r="E80" s="95"/>
      <c r="F80" s="95"/>
      <c r="G80" s="95"/>
      <c r="H80" s="95"/>
    </row>
    <row r="81" spans="1:78" x14ac:dyDescent="0.25">
      <c r="A81" s="99"/>
      <c r="B81" s="95"/>
      <c r="C81" s="95"/>
      <c r="D81" s="95"/>
      <c r="E81" s="95"/>
      <c r="F81" s="95"/>
      <c r="G81" s="95"/>
      <c r="H81" s="95"/>
    </row>
    <row r="83" spans="1:78" x14ac:dyDescent="0.25">
      <c r="A83" s="87"/>
      <c r="B83" s="95"/>
      <c r="C83" s="95"/>
      <c r="D83" s="89"/>
      <c r="E83" s="89"/>
      <c r="F83" s="89"/>
      <c r="G83" s="90"/>
      <c r="H83" s="95"/>
    </row>
    <row r="84" spans="1:78" x14ac:dyDescent="0.25">
      <c r="A84" s="113" t="s">
        <v>96</v>
      </c>
      <c r="B84" s="87" t="s">
        <v>95</v>
      </c>
      <c r="C84" s="88" t="s">
        <v>91</v>
      </c>
      <c r="D84" s="89" t="s">
        <v>102</v>
      </c>
      <c r="E84" s="89"/>
      <c r="F84" s="89"/>
      <c r="G84" s="90"/>
      <c r="H84" s="91" t="s">
        <v>103</v>
      </c>
      <c r="I84" s="92">
        <v>2010.652832712334</v>
      </c>
      <c r="J84" s="92">
        <v>0</v>
      </c>
      <c r="K84" s="93">
        <v>0</v>
      </c>
      <c r="L84" s="93">
        <v>0</v>
      </c>
      <c r="M84" s="93">
        <v>0</v>
      </c>
      <c r="N84" s="93">
        <v>0</v>
      </c>
      <c r="O84" s="93">
        <v>0</v>
      </c>
      <c r="P84" s="93">
        <v>0</v>
      </c>
      <c r="Q84" s="93">
        <v>0</v>
      </c>
      <c r="R84" s="93">
        <v>0</v>
      </c>
      <c r="S84" s="93">
        <v>0</v>
      </c>
      <c r="T84" s="93">
        <v>0</v>
      </c>
      <c r="U84" s="92">
        <v>0</v>
      </c>
      <c r="V84" s="93">
        <v>0</v>
      </c>
      <c r="W84" s="93">
        <v>0</v>
      </c>
      <c r="X84" s="93">
        <v>0</v>
      </c>
      <c r="Y84" s="93">
        <v>0</v>
      </c>
      <c r="Z84" s="92">
        <v>0</v>
      </c>
      <c r="AA84" s="93">
        <v>0</v>
      </c>
      <c r="AB84" s="93">
        <v>0</v>
      </c>
      <c r="AC84" s="94">
        <v>0</v>
      </c>
      <c r="AD84" s="92">
        <v>61.267844176937039</v>
      </c>
      <c r="AE84" s="93">
        <v>0</v>
      </c>
      <c r="AF84" s="93">
        <v>0</v>
      </c>
      <c r="AG84" s="93" t="s">
        <v>94</v>
      </c>
      <c r="AH84" s="93" t="s">
        <v>94</v>
      </c>
      <c r="AI84" s="93" t="s">
        <v>94</v>
      </c>
      <c r="AJ84" s="93">
        <v>0</v>
      </c>
      <c r="AK84" s="93">
        <v>0</v>
      </c>
      <c r="AL84" s="93">
        <v>9.7904366102990341</v>
      </c>
      <c r="AM84" s="93">
        <v>0</v>
      </c>
      <c r="AN84" s="93">
        <v>0</v>
      </c>
      <c r="AO84" s="93">
        <v>0</v>
      </c>
      <c r="AP84" s="93">
        <v>0</v>
      </c>
      <c r="AQ84" s="93">
        <v>1.2343078245915733</v>
      </c>
      <c r="AR84" s="93">
        <v>0</v>
      </c>
      <c r="AS84" s="93">
        <v>49.887037833190028</v>
      </c>
      <c r="AT84" s="93">
        <v>0.35606190885640582</v>
      </c>
      <c r="AU84" s="93">
        <v>0</v>
      </c>
      <c r="AV84" s="93">
        <v>0</v>
      </c>
      <c r="AW84" s="93">
        <v>0</v>
      </c>
      <c r="AX84" s="93">
        <v>0</v>
      </c>
      <c r="AY84" s="93">
        <v>0</v>
      </c>
      <c r="AZ84" s="93">
        <v>0</v>
      </c>
      <c r="BA84" s="94">
        <v>187.22904127257095</v>
      </c>
      <c r="BB84" s="92">
        <v>72.024314512276675</v>
      </c>
      <c r="BC84" s="93" t="s">
        <v>94</v>
      </c>
      <c r="BD84" s="93" t="s">
        <v>94</v>
      </c>
      <c r="BE84" s="93" t="s">
        <v>94</v>
      </c>
      <c r="BF84" s="93" t="s">
        <v>94</v>
      </c>
      <c r="BG84" s="93">
        <v>2.1618897487341164</v>
      </c>
      <c r="BH84" s="93">
        <v>0</v>
      </c>
      <c r="BI84" s="93">
        <v>41.797219833763251</v>
      </c>
      <c r="BJ84" s="93">
        <v>0</v>
      </c>
      <c r="BK84" s="93">
        <v>18.865577529378044</v>
      </c>
      <c r="BL84" s="93">
        <v>9.1996274004012601</v>
      </c>
      <c r="BM84" s="93">
        <v>0</v>
      </c>
      <c r="BN84" s="93">
        <v>0</v>
      </c>
      <c r="BO84" s="93">
        <v>0</v>
      </c>
      <c r="BP84" s="93">
        <v>0</v>
      </c>
      <c r="BQ84" s="93">
        <v>0</v>
      </c>
      <c r="BR84" s="93">
        <v>0</v>
      </c>
      <c r="BS84" s="93">
        <v>0</v>
      </c>
      <c r="BT84" s="93">
        <v>0</v>
      </c>
      <c r="BU84" s="92">
        <v>7.5269657017292442</v>
      </c>
      <c r="BV84" s="93">
        <v>0</v>
      </c>
      <c r="BW84" s="93">
        <v>7.5269657017292442</v>
      </c>
      <c r="BX84" s="94" t="s">
        <v>94</v>
      </c>
      <c r="BY84" s="94">
        <v>771.65135664469278</v>
      </c>
      <c r="BZ84" s="94">
        <v>910.95331040412725</v>
      </c>
    </row>
    <row r="85" spans="1:78" x14ac:dyDescent="0.25">
      <c r="A85" s="113"/>
      <c r="B85" s="95" t="s">
        <v>97</v>
      </c>
      <c r="C85" s="88" t="s">
        <v>91</v>
      </c>
      <c r="D85" s="89" t="s">
        <v>102</v>
      </c>
      <c r="E85" s="95"/>
      <c r="F85" s="89"/>
      <c r="G85" s="90"/>
      <c r="H85" s="91" t="s">
        <v>103</v>
      </c>
      <c r="I85" s="92">
        <v>3078.0308588898442</v>
      </c>
      <c r="J85" s="92">
        <v>0</v>
      </c>
      <c r="K85" s="93">
        <v>0</v>
      </c>
      <c r="L85" s="93">
        <v>0</v>
      </c>
      <c r="M85" s="93">
        <v>0</v>
      </c>
      <c r="N85" s="93">
        <v>0</v>
      </c>
      <c r="O85" s="93">
        <v>0</v>
      </c>
      <c r="P85" s="93">
        <v>0</v>
      </c>
      <c r="Q85" s="93">
        <v>0</v>
      </c>
      <c r="R85" s="93">
        <v>0</v>
      </c>
      <c r="S85" s="93">
        <v>0</v>
      </c>
      <c r="T85" s="93">
        <v>0</v>
      </c>
      <c r="U85" s="92">
        <v>0</v>
      </c>
      <c r="V85" s="93">
        <v>0</v>
      </c>
      <c r="W85" s="93">
        <v>0</v>
      </c>
      <c r="X85" s="93">
        <v>0</v>
      </c>
      <c r="Y85" s="93">
        <v>0</v>
      </c>
      <c r="Z85" s="92">
        <v>2.4290627687016335</v>
      </c>
      <c r="AA85" s="93">
        <v>2.4290627687016335</v>
      </c>
      <c r="AB85" s="93">
        <v>0</v>
      </c>
      <c r="AC85" s="94">
        <v>0</v>
      </c>
      <c r="AD85" s="92">
        <v>263.68563103085887</v>
      </c>
      <c r="AE85" s="93">
        <v>0</v>
      </c>
      <c r="AF85" s="93">
        <v>0</v>
      </c>
      <c r="AG85" s="93" t="s">
        <v>94</v>
      </c>
      <c r="AH85" s="93" t="s">
        <v>94</v>
      </c>
      <c r="AI85" s="93" t="s">
        <v>94</v>
      </c>
      <c r="AJ85" s="93">
        <v>0</v>
      </c>
      <c r="AK85" s="93">
        <v>0</v>
      </c>
      <c r="AL85" s="93">
        <v>0</v>
      </c>
      <c r="AM85" s="93">
        <v>16.585459061813317</v>
      </c>
      <c r="AN85" s="93">
        <v>0</v>
      </c>
      <c r="AO85" s="93">
        <v>0</v>
      </c>
      <c r="AP85" s="93">
        <v>0</v>
      </c>
      <c r="AQ85" s="93">
        <v>0</v>
      </c>
      <c r="AR85" s="93">
        <v>0</v>
      </c>
      <c r="AS85" s="93">
        <v>211.39748734116748</v>
      </c>
      <c r="AT85" s="93">
        <v>35.702684627878092</v>
      </c>
      <c r="AU85" s="93">
        <v>0</v>
      </c>
      <c r="AV85" s="93">
        <v>0</v>
      </c>
      <c r="AW85" s="93">
        <v>0</v>
      </c>
      <c r="AX85" s="93">
        <v>0</v>
      </c>
      <c r="AY85" s="93">
        <v>0</v>
      </c>
      <c r="AZ85" s="93">
        <v>0</v>
      </c>
      <c r="BA85" s="94">
        <v>25.773860705073091</v>
      </c>
      <c r="BB85" s="92">
        <v>139.20430877997515</v>
      </c>
      <c r="BC85" s="93" t="s">
        <v>94</v>
      </c>
      <c r="BD85" s="93" t="s">
        <v>94</v>
      </c>
      <c r="BE85" s="93" t="s">
        <v>94</v>
      </c>
      <c r="BF85" s="93" t="s">
        <v>94</v>
      </c>
      <c r="BG85" s="93">
        <v>0</v>
      </c>
      <c r="BH85" s="93">
        <v>0</v>
      </c>
      <c r="BI85" s="93">
        <v>76.645648227763445</v>
      </c>
      <c r="BJ85" s="93">
        <v>0</v>
      </c>
      <c r="BK85" s="93">
        <v>18.104518964364193</v>
      </c>
      <c r="BL85" s="93">
        <v>0</v>
      </c>
      <c r="BM85" s="93">
        <v>0</v>
      </c>
      <c r="BN85" s="93">
        <v>1.3185726569217542</v>
      </c>
      <c r="BO85" s="93">
        <v>0</v>
      </c>
      <c r="BP85" s="93">
        <v>0</v>
      </c>
      <c r="BQ85" s="93">
        <v>0</v>
      </c>
      <c r="BR85" s="93">
        <v>0</v>
      </c>
      <c r="BS85" s="93">
        <v>0</v>
      </c>
      <c r="BT85" s="93">
        <v>43.135568930925764</v>
      </c>
      <c r="BU85" s="92">
        <v>0</v>
      </c>
      <c r="BV85" s="93">
        <v>0</v>
      </c>
      <c r="BW85" s="93">
        <v>0</v>
      </c>
      <c r="BX85" s="94" t="s">
        <v>94</v>
      </c>
      <c r="BY85" s="94">
        <v>1082.0196809018821</v>
      </c>
      <c r="BZ85" s="94">
        <v>1564.9183147033534</v>
      </c>
    </row>
    <row r="86" spans="1:78" x14ac:dyDescent="0.25">
      <c r="A86" s="113"/>
      <c r="B86" s="95" t="s">
        <v>99</v>
      </c>
      <c r="C86" s="88" t="s">
        <v>91</v>
      </c>
      <c r="D86" s="89" t="s">
        <v>102</v>
      </c>
      <c r="E86" s="89"/>
      <c r="F86" s="89"/>
      <c r="G86" s="90"/>
      <c r="H86" s="91" t="s">
        <v>103</v>
      </c>
      <c r="I86" s="92">
        <v>4123.5968010891374</v>
      </c>
      <c r="J86" s="92">
        <v>0</v>
      </c>
      <c r="K86" s="93">
        <v>0</v>
      </c>
      <c r="L86" s="93">
        <v>0</v>
      </c>
      <c r="M86" s="93">
        <v>0</v>
      </c>
      <c r="N86" s="93">
        <v>0</v>
      </c>
      <c r="O86" s="93">
        <v>0</v>
      </c>
      <c r="P86" s="93">
        <v>0</v>
      </c>
      <c r="Q86" s="93">
        <v>0</v>
      </c>
      <c r="R86" s="93">
        <v>0</v>
      </c>
      <c r="S86" s="93">
        <v>0</v>
      </c>
      <c r="T86" s="93">
        <v>0</v>
      </c>
      <c r="U86" s="92">
        <v>2.2141014617368873</v>
      </c>
      <c r="V86" s="93">
        <v>2.2141014617368873</v>
      </c>
      <c r="W86" s="93">
        <v>0</v>
      </c>
      <c r="X86" s="93">
        <v>0</v>
      </c>
      <c r="Y86" s="93">
        <v>0</v>
      </c>
      <c r="Z86" s="92">
        <v>0</v>
      </c>
      <c r="AA86" s="93">
        <v>0</v>
      </c>
      <c r="AB86" s="93">
        <v>0</v>
      </c>
      <c r="AC86" s="94">
        <v>0</v>
      </c>
      <c r="AD86" s="92">
        <v>228.11345567020157</v>
      </c>
      <c r="AE86" s="93">
        <v>0</v>
      </c>
      <c r="AF86" s="93">
        <v>0</v>
      </c>
      <c r="AG86" s="93" t="s">
        <v>94</v>
      </c>
      <c r="AH86" s="93" t="s">
        <v>94</v>
      </c>
      <c r="AI86" s="93" t="s">
        <v>94</v>
      </c>
      <c r="AJ86" s="93">
        <v>0</v>
      </c>
      <c r="AK86" s="93">
        <v>0</v>
      </c>
      <c r="AL86" s="93">
        <v>12.014681857265693</v>
      </c>
      <c r="AM86" s="93">
        <v>57.033522738129356</v>
      </c>
      <c r="AN86" s="93">
        <v>0</v>
      </c>
      <c r="AO86" s="93">
        <v>0</v>
      </c>
      <c r="AP86" s="93">
        <v>0</v>
      </c>
      <c r="AQ86" s="93">
        <v>0</v>
      </c>
      <c r="AR86" s="93">
        <v>0</v>
      </c>
      <c r="AS86" s="93">
        <v>159.06525107480653</v>
      </c>
      <c r="AT86" s="93">
        <v>0</v>
      </c>
      <c r="AU86" s="93">
        <v>0</v>
      </c>
      <c r="AV86" s="93">
        <v>0</v>
      </c>
      <c r="AW86" s="93">
        <v>0</v>
      </c>
      <c r="AX86" s="93">
        <v>0</v>
      </c>
      <c r="AY86" s="93">
        <v>0</v>
      </c>
      <c r="AZ86" s="93">
        <v>0</v>
      </c>
      <c r="BA86" s="94">
        <v>78.009458297506441</v>
      </c>
      <c r="BB86" s="92">
        <v>121.7898324734881</v>
      </c>
      <c r="BC86" s="93" t="s">
        <v>94</v>
      </c>
      <c r="BD86" s="93" t="s">
        <v>94</v>
      </c>
      <c r="BE86" s="93" t="s">
        <v>94</v>
      </c>
      <c r="BF86" s="93" t="s">
        <v>94</v>
      </c>
      <c r="BG86" s="93">
        <v>0</v>
      </c>
      <c r="BH86" s="93">
        <v>0</v>
      </c>
      <c r="BI86" s="93">
        <v>66.733543517722367</v>
      </c>
      <c r="BJ86" s="93">
        <v>0</v>
      </c>
      <c r="BK86" s="93">
        <v>0</v>
      </c>
      <c r="BL86" s="93">
        <v>0</v>
      </c>
      <c r="BM86" s="93">
        <v>0</v>
      </c>
      <c r="BN86" s="93">
        <v>3.6055447119518482</v>
      </c>
      <c r="BO86" s="93">
        <v>15.065563198624247</v>
      </c>
      <c r="BP86" s="93">
        <v>36.38518104518964</v>
      </c>
      <c r="BQ86" s="93">
        <v>0</v>
      </c>
      <c r="BR86" s="93">
        <v>0</v>
      </c>
      <c r="BS86" s="93">
        <v>0</v>
      </c>
      <c r="BT86" s="93">
        <v>0</v>
      </c>
      <c r="BU86" s="92">
        <v>0</v>
      </c>
      <c r="BV86" s="93">
        <v>0</v>
      </c>
      <c r="BW86" s="93">
        <v>0</v>
      </c>
      <c r="BX86" s="94" t="s">
        <v>94</v>
      </c>
      <c r="BY86" s="94">
        <v>1284.8715009076143</v>
      </c>
      <c r="BZ86" s="94">
        <v>2408.5984522785898</v>
      </c>
    </row>
    <row r="87" spans="1:78" x14ac:dyDescent="0.25">
      <c r="A87" s="113"/>
      <c r="B87" s="95" t="s">
        <v>98</v>
      </c>
      <c r="C87" s="88" t="s">
        <v>91</v>
      </c>
      <c r="D87" s="89" t="s">
        <v>102</v>
      </c>
      <c r="E87" s="89"/>
      <c r="F87" s="89"/>
      <c r="G87" s="90"/>
      <c r="H87" s="91" t="s">
        <v>103</v>
      </c>
      <c r="I87" s="92">
        <v>3176.5560619088565</v>
      </c>
      <c r="J87" s="92">
        <v>9.3961975733256917E-2</v>
      </c>
      <c r="K87" s="93">
        <v>0</v>
      </c>
      <c r="L87" s="93">
        <v>0</v>
      </c>
      <c r="M87" s="93">
        <v>9.3961975733256917E-2</v>
      </c>
      <c r="N87" s="93">
        <v>0</v>
      </c>
      <c r="O87" s="93">
        <v>0</v>
      </c>
      <c r="P87" s="93">
        <v>0</v>
      </c>
      <c r="Q87" s="93">
        <v>0</v>
      </c>
      <c r="R87" s="93">
        <v>0</v>
      </c>
      <c r="S87" s="93">
        <v>0</v>
      </c>
      <c r="T87" s="93">
        <v>0</v>
      </c>
      <c r="U87" s="92">
        <v>0</v>
      </c>
      <c r="V87" s="93">
        <v>0</v>
      </c>
      <c r="W87" s="93">
        <v>0</v>
      </c>
      <c r="X87" s="93">
        <v>0</v>
      </c>
      <c r="Y87" s="93">
        <v>0</v>
      </c>
      <c r="Z87" s="92">
        <v>0</v>
      </c>
      <c r="AA87" s="93">
        <v>0</v>
      </c>
      <c r="AB87" s="93">
        <v>0</v>
      </c>
      <c r="AC87" s="94">
        <v>0</v>
      </c>
      <c r="AD87" s="92">
        <v>372.94114837107094</v>
      </c>
      <c r="AE87" s="93">
        <v>0</v>
      </c>
      <c r="AF87" s="93">
        <v>0</v>
      </c>
      <c r="AG87" s="93" t="s">
        <v>94</v>
      </c>
      <c r="AH87" s="93" t="s">
        <v>94</v>
      </c>
      <c r="AI87" s="93" t="s">
        <v>94</v>
      </c>
      <c r="AJ87" s="93">
        <v>0</v>
      </c>
      <c r="AK87" s="93">
        <v>0</v>
      </c>
      <c r="AL87" s="93">
        <v>44.043183338110246</v>
      </c>
      <c r="AM87" s="93">
        <v>0</v>
      </c>
      <c r="AN87" s="93">
        <v>0</v>
      </c>
      <c r="AO87" s="93">
        <v>0</v>
      </c>
      <c r="AP87" s="93">
        <v>0</v>
      </c>
      <c r="AQ87" s="93">
        <v>1.0294258144645074</v>
      </c>
      <c r="AR87" s="93">
        <v>0</v>
      </c>
      <c r="AS87" s="93">
        <v>321.18085411292634</v>
      </c>
      <c r="AT87" s="93">
        <v>0</v>
      </c>
      <c r="AU87" s="93">
        <v>0</v>
      </c>
      <c r="AV87" s="93">
        <v>0</v>
      </c>
      <c r="AW87" s="93">
        <v>0</v>
      </c>
      <c r="AX87" s="93">
        <v>6.6876851055698863</v>
      </c>
      <c r="AY87" s="93">
        <v>0</v>
      </c>
      <c r="AZ87" s="93">
        <v>0</v>
      </c>
      <c r="BA87" s="94">
        <v>11.661478933791917</v>
      </c>
      <c r="BB87" s="92">
        <v>248.58969618801947</v>
      </c>
      <c r="BC87" s="93" t="s">
        <v>94</v>
      </c>
      <c r="BD87" s="93" t="s">
        <v>94</v>
      </c>
      <c r="BE87" s="93" t="s">
        <v>94</v>
      </c>
      <c r="BF87" s="93" t="s">
        <v>94</v>
      </c>
      <c r="BG87" s="93">
        <v>0</v>
      </c>
      <c r="BH87" s="93">
        <v>0</v>
      </c>
      <c r="BI87" s="93">
        <v>14.559735358746536</v>
      </c>
      <c r="BJ87" s="93">
        <v>0</v>
      </c>
      <c r="BK87" s="93">
        <v>8.2879526129741095</v>
      </c>
      <c r="BL87" s="93">
        <v>0</v>
      </c>
      <c r="BM87" s="93">
        <v>0</v>
      </c>
      <c r="BN87" s="93">
        <v>0</v>
      </c>
      <c r="BO87" s="93">
        <v>0</v>
      </c>
      <c r="BP87" s="93">
        <v>0</v>
      </c>
      <c r="BQ87" s="93">
        <v>0</v>
      </c>
      <c r="BR87" s="93">
        <v>0</v>
      </c>
      <c r="BS87" s="93">
        <v>0.15205885162892899</v>
      </c>
      <c r="BT87" s="93">
        <v>225.58994936466991</v>
      </c>
      <c r="BU87" s="92">
        <v>14.346445973058183</v>
      </c>
      <c r="BV87" s="93">
        <v>1.8916595012897677E-2</v>
      </c>
      <c r="BW87" s="93">
        <v>14.327529378045284</v>
      </c>
      <c r="BX87" s="94" t="s">
        <v>94</v>
      </c>
      <c r="BY87" s="94">
        <v>340.9306391516194</v>
      </c>
      <c r="BZ87" s="94">
        <v>2187.9926913155632</v>
      </c>
    </row>
    <row r="88" spans="1:78" x14ac:dyDescent="0.25">
      <c r="A88" s="87"/>
      <c r="B88" s="3" t="s">
        <v>100</v>
      </c>
      <c r="C88" s="88" t="s">
        <v>91</v>
      </c>
      <c r="D88" s="89" t="s">
        <v>102</v>
      </c>
      <c r="E88" s="89"/>
      <c r="F88" s="89"/>
      <c r="G88" s="90"/>
      <c r="H88" s="91" t="s">
        <v>103</v>
      </c>
      <c r="I88" s="92">
        <v>511.89574854303999</v>
      </c>
      <c r="J88" s="92">
        <v>0</v>
      </c>
      <c r="K88" s="93">
        <v>0</v>
      </c>
      <c r="L88" s="93">
        <v>0</v>
      </c>
      <c r="M88" s="93">
        <v>0</v>
      </c>
      <c r="N88" s="93">
        <v>0</v>
      </c>
      <c r="O88" s="93">
        <v>0</v>
      </c>
      <c r="P88" s="93">
        <v>0</v>
      </c>
      <c r="Q88" s="93">
        <v>0</v>
      </c>
      <c r="R88" s="93">
        <v>0</v>
      </c>
      <c r="S88" s="93">
        <v>0</v>
      </c>
      <c r="T88" s="93">
        <v>0</v>
      </c>
      <c r="U88" s="92">
        <v>0</v>
      </c>
      <c r="V88" s="93">
        <v>0</v>
      </c>
      <c r="W88" s="93">
        <v>0</v>
      </c>
      <c r="X88" s="93">
        <v>0</v>
      </c>
      <c r="Y88" s="93">
        <v>0</v>
      </c>
      <c r="Z88" s="92">
        <v>0</v>
      </c>
      <c r="AA88" s="93">
        <v>0</v>
      </c>
      <c r="AB88" s="93">
        <v>0</v>
      </c>
      <c r="AC88" s="94">
        <v>0</v>
      </c>
      <c r="AD88" s="92">
        <v>0.2449842361708226</v>
      </c>
      <c r="AE88" s="93">
        <v>0</v>
      </c>
      <c r="AF88" s="93">
        <v>0</v>
      </c>
      <c r="AG88" s="93" t="s">
        <v>94</v>
      </c>
      <c r="AH88" s="93" t="s">
        <v>94</v>
      </c>
      <c r="AI88" s="93" t="s">
        <v>94</v>
      </c>
      <c r="AJ88" s="93">
        <v>0</v>
      </c>
      <c r="AK88" s="93">
        <v>0</v>
      </c>
      <c r="AL88" s="93">
        <v>9.0928632846087695E-2</v>
      </c>
      <c r="AM88" s="93">
        <v>0</v>
      </c>
      <c r="AN88" s="93">
        <v>0</v>
      </c>
      <c r="AO88" s="93">
        <v>0</v>
      </c>
      <c r="AP88" s="93">
        <v>0</v>
      </c>
      <c r="AQ88" s="93">
        <v>0</v>
      </c>
      <c r="AR88" s="93">
        <v>0</v>
      </c>
      <c r="AS88" s="93">
        <v>0.15405560332473489</v>
      </c>
      <c r="AT88" s="93">
        <v>0</v>
      </c>
      <c r="AU88" s="93">
        <v>0</v>
      </c>
      <c r="AV88" s="93">
        <v>0</v>
      </c>
      <c r="AW88" s="93">
        <v>0</v>
      </c>
      <c r="AX88" s="93">
        <v>0</v>
      </c>
      <c r="AY88" s="93">
        <v>0</v>
      </c>
      <c r="AZ88" s="93">
        <v>0</v>
      </c>
      <c r="BA88" s="94">
        <v>0</v>
      </c>
      <c r="BB88" s="92">
        <v>37.904843794783602</v>
      </c>
      <c r="BC88" s="93" t="s">
        <v>94</v>
      </c>
      <c r="BD88" s="93" t="s">
        <v>94</v>
      </c>
      <c r="BE88" s="93" t="s">
        <v>94</v>
      </c>
      <c r="BF88" s="93" t="s">
        <v>94</v>
      </c>
      <c r="BG88" s="93">
        <v>0</v>
      </c>
      <c r="BH88" s="93">
        <v>37.904843794783602</v>
      </c>
      <c r="BI88" s="93">
        <v>0</v>
      </c>
      <c r="BJ88" s="93">
        <v>0</v>
      </c>
      <c r="BK88" s="93">
        <v>0</v>
      </c>
      <c r="BL88" s="93">
        <v>0</v>
      </c>
      <c r="BM88" s="93">
        <v>0</v>
      </c>
      <c r="BN88" s="93">
        <v>0</v>
      </c>
      <c r="BO88" s="93">
        <v>0</v>
      </c>
      <c r="BP88" s="93">
        <v>0</v>
      </c>
      <c r="BQ88" s="93">
        <v>0</v>
      </c>
      <c r="BR88" s="93">
        <v>0</v>
      </c>
      <c r="BS88" s="93">
        <v>0</v>
      </c>
      <c r="BT88" s="93">
        <v>0</v>
      </c>
      <c r="BU88" s="92">
        <v>0</v>
      </c>
      <c r="BV88" s="93">
        <v>0</v>
      </c>
      <c r="BW88" s="93">
        <v>0</v>
      </c>
      <c r="BX88" s="94" t="s">
        <v>94</v>
      </c>
      <c r="BY88" s="94">
        <v>326.36225757141489</v>
      </c>
      <c r="BZ88" s="94">
        <v>147.38366294067066</v>
      </c>
    </row>
    <row r="90" spans="1:78" x14ac:dyDescent="0.25">
      <c r="A90" s="4" t="s">
        <v>12</v>
      </c>
      <c r="B90" s="87" t="s">
        <v>95</v>
      </c>
      <c r="C90" s="88" t="s">
        <v>91</v>
      </c>
      <c r="D90" s="89" t="s">
        <v>102</v>
      </c>
      <c r="E90" s="89"/>
      <c r="G90" s="4"/>
      <c r="H90" s="4"/>
      <c r="I90" s="96">
        <f>I84*0.041868</f>
        <v>84.18201280000001</v>
      </c>
      <c r="J90" s="96">
        <f>J84*0.041868</f>
        <v>0</v>
      </c>
      <c r="K90" s="96">
        <f t="shared" ref="K90:BV90" si="9">K84*0.041868</f>
        <v>0</v>
      </c>
      <c r="L90" s="96">
        <f t="shared" si="9"/>
        <v>0</v>
      </c>
      <c r="M90" s="96">
        <f t="shared" si="9"/>
        <v>0</v>
      </c>
      <c r="N90" s="96">
        <f t="shared" si="9"/>
        <v>0</v>
      </c>
      <c r="O90" s="96">
        <f t="shared" si="9"/>
        <v>0</v>
      </c>
      <c r="P90" s="96">
        <f t="shared" si="9"/>
        <v>0</v>
      </c>
      <c r="Q90" s="96">
        <f t="shared" si="9"/>
        <v>0</v>
      </c>
      <c r="R90" s="96">
        <f t="shared" si="9"/>
        <v>0</v>
      </c>
      <c r="S90" s="96">
        <f t="shared" si="9"/>
        <v>0</v>
      </c>
      <c r="T90" s="96">
        <f t="shared" si="9"/>
        <v>0</v>
      </c>
      <c r="U90" s="96">
        <f t="shared" si="9"/>
        <v>0</v>
      </c>
      <c r="V90" s="96">
        <f t="shared" si="9"/>
        <v>0</v>
      </c>
      <c r="W90" s="96">
        <f t="shared" si="9"/>
        <v>0</v>
      </c>
      <c r="X90" s="96">
        <f t="shared" si="9"/>
        <v>0</v>
      </c>
      <c r="Y90" s="96">
        <f t="shared" si="9"/>
        <v>0</v>
      </c>
      <c r="Z90" s="96">
        <f t="shared" si="9"/>
        <v>0</v>
      </c>
      <c r="AA90" s="96">
        <f t="shared" si="9"/>
        <v>0</v>
      </c>
      <c r="AB90" s="96">
        <f t="shared" si="9"/>
        <v>0</v>
      </c>
      <c r="AC90" s="96">
        <f t="shared" si="9"/>
        <v>0</v>
      </c>
      <c r="AD90" s="96">
        <f t="shared" si="9"/>
        <v>2.5651621000000002</v>
      </c>
      <c r="AE90" s="96">
        <f t="shared" si="9"/>
        <v>0</v>
      </c>
      <c r="AF90" s="96">
        <f t="shared" si="9"/>
        <v>0</v>
      </c>
      <c r="AG90" s="96" t="e">
        <f t="shared" si="9"/>
        <v>#VALUE!</v>
      </c>
      <c r="AH90" s="96" t="e">
        <f t="shared" si="9"/>
        <v>#VALUE!</v>
      </c>
      <c r="AI90" s="96" t="e">
        <f t="shared" si="9"/>
        <v>#VALUE!</v>
      </c>
      <c r="AJ90" s="96">
        <f t="shared" si="9"/>
        <v>0</v>
      </c>
      <c r="AK90" s="96">
        <f t="shared" si="9"/>
        <v>0</v>
      </c>
      <c r="AL90" s="96">
        <f t="shared" si="9"/>
        <v>0.40990599999999999</v>
      </c>
      <c r="AM90" s="96">
        <f t="shared" si="9"/>
        <v>0</v>
      </c>
      <c r="AN90" s="96">
        <f t="shared" si="9"/>
        <v>0</v>
      </c>
      <c r="AO90" s="96">
        <f t="shared" si="9"/>
        <v>0</v>
      </c>
      <c r="AP90" s="96">
        <f t="shared" si="9"/>
        <v>0</v>
      </c>
      <c r="AQ90" s="96">
        <f t="shared" si="9"/>
        <v>5.1677999999999995E-2</v>
      </c>
      <c r="AR90" s="96">
        <f t="shared" si="9"/>
        <v>0</v>
      </c>
      <c r="AS90" s="96">
        <f t="shared" si="9"/>
        <v>2.0886705000000001</v>
      </c>
      <c r="AT90" s="96">
        <f t="shared" si="9"/>
        <v>1.49076E-2</v>
      </c>
      <c r="AU90" s="96">
        <f t="shared" si="9"/>
        <v>0</v>
      </c>
      <c r="AV90" s="96">
        <f t="shared" si="9"/>
        <v>0</v>
      </c>
      <c r="AW90" s="96">
        <f t="shared" si="9"/>
        <v>0</v>
      </c>
      <c r="AX90" s="96">
        <f t="shared" si="9"/>
        <v>0</v>
      </c>
      <c r="AY90" s="96">
        <f t="shared" si="9"/>
        <v>0</v>
      </c>
      <c r="AZ90" s="96">
        <f t="shared" si="9"/>
        <v>0</v>
      </c>
      <c r="BA90" s="96">
        <f t="shared" si="9"/>
        <v>7.838905500000001</v>
      </c>
      <c r="BB90" s="96">
        <f t="shared" si="9"/>
        <v>3.015514</v>
      </c>
      <c r="BC90" s="96" t="e">
        <f t="shared" si="9"/>
        <v>#VALUE!</v>
      </c>
      <c r="BD90" s="96" t="e">
        <f t="shared" si="9"/>
        <v>#VALUE!</v>
      </c>
      <c r="BE90" s="96" t="e">
        <f t="shared" si="9"/>
        <v>#VALUE!</v>
      </c>
      <c r="BF90" s="96" t="e">
        <f t="shared" si="9"/>
        <v>#VALUE!</v>
      </c>
      <c r="BG90" s="96">
        <f t="shared" si="9"/>
        <v>9.0513999999999997E-2</v>
      </c>
      <c r="BH90" s="96">
        <f t="shared" si="9"/>
        <v>0</v>
      </c>
      <c r="BI90" s="96">
        <f t="shared" si="9"/>
        <v>1.7499659999999999</v>
      </c>
      <c r="BJ90" s="96">
        <f t="shared" si="9"/>
        <v>0</v>
      </c>
      <c r="BK90" s="96">
        <f t="shared" si="9"/>
        <v>0.78986400000000001</v>
      </c>
      <c r="BL90" s="96">
        <f t="shared" si="9"/>
        <v>0.38516999999999996</v>
      </c>
      <c r="BM90" s="96">
        <f t="shared" si="9"/>
        <v>0</v>
      </c>
      <c r="BN90" s="96">
        <f t="shared" si="9"/>
        <v>0</v>
      </c>
      <c r="BO90" s="96">
        <f t="shared" si="9"/>
        <v>0</v>
      </c>
      <c r="BP90" s="96">
        <f t="shared" si="9"/>
        <v>0</v>
      </c>
      <c r="BQ90" s="96">
        <f t="shared" si="9"/>
        <v>0</v>
      </c>
      <c r="BR90" s="96">
        <f t="shared" si="9"/>
        <v>0</v>
      </c>
      <c r="BS90" s="96">
        <f t="shared" si="9"/>
        <v>0</v>
      </c>
      <c r="BT90" s="96">
        <f t="shared" si="9"/>
        <v>0</v>
      </c>
      <c r="BU90" s="96">
        <f t="shared" si="9"/>
        <v>0.315139</v>
      </c>
      <c r="BV90" s="96">
        <f t="shared" si="9"/>
        <v>0</v>
      </c>
      <c r="BW90" s="96">
        <f t="shared" ref="BW90:BZ90" si="10">BW84*0.041868</f>
        <v>0.315139</v>
      </c>
      <c r="BX90" s="96" t="e">
        <f t="shared" si="10"/>
        <v>#VALUE!</v>
      </c>
      <c r="BY90" s="96">
        <f t="shared" si="10"/>
        <v>32.307499</v>
      </c>
      <c r="BZ90" s="96">
        <f t="shared" si="10"/>
        <v>38.1397932</v>
      </c>
    </row>
    <row r="91" spans="1:78" x14ac:dyDescent="0.25">
      <c r="B91" s="95" t="s">
        <v>97</v>
      </c>
      <c r="C91" s="88" t="s">
        <v>91</v>
      </c>
      <c r="D91" s="89" t="s">
        <v>102</v>
      </c>
      <c r="E91" s="89"/>
      <c r="H91" s="4"/>
      <c r="I91" s="96">
        <f t="shared" ref="I91:J91" si="11">I85*0.041868</f>
        <v>128.87099600000002</v>
      </c>
      <c r="J91" s="96">
        <f t="shared" si="11"/>
        <v>0</v>
      </c>
      <c r="K91" s="96">
        <f t="shared" ref="K91:BV91" si="12">K85*0.041868</f>
        <v>0</v>
      </c>
      <c r="L91" s="96">
        <f t="shared" si="12"/>
        <v>0</v>
      </c>
      <c r="M91" s="96">
        <f t="shared" si="12"/>
        <v>0</v>
      </c>
      <c r="N91" s="96">
        <f t="shared" si="12"/>
        <v>0</v>
      </c>
      <c r="O91" s="96">
        <f t="shared" si="12"/>
        <v>0</v>
      </c>
      <c r="P91" s="96">
        <f t="shared" si="12"/>
        <v>0</v>
      </c>
      <c r="Q91" s="96">
        <f t="shared" si="12"/>
        <v>0</v>
      </c>
      <c r="R91" s="96">
        <f t="shared" si="12"/>
        <v>0</v>
      </c>
      <c r="S91" s="96">
        <f t="shared" si="12"/>
        <v>0</v>
      </c>
      <c r="T91" s="96">
        <f t="shared" si="12"/>
        <v>0</v>
      </c>
      <c r="U91" s="96">
        <f t="shared" si="12"/>
        <v>0</v>
      </c>
      <c r="V91" s="96">
        <f t="shared" si="12"/>
        <v>0</v>
      </c>
      <c r="W91" s="96">
        <f t="shared" si="12"/>
        <v>0</v>
      </c>
      <c r="X91" s="96">
        <f t="shared" si="12"/>
        <v>0</v>
      </c>
      <c r="Y91" s="96">
        <f t="shared" si="12"/>
        <v>0</v>
      </c>
      <c r="Z91" s="96">
        <f t="shared" si="12"/>
        <v>0.1017</v>
      </c>
      <c r="AA91" s="96">
        <f t="shared" si="12"/>
        <v>0.1017</v>
      </c>
      <c r="AB91" s="96">
        <f t="shared" si="12"/>
        <v>0</v>
      </c>
      <c r="AC91" s="96">
        <f t="shared" si="12"/>
        <v>0</v>
      </c>
      <c r="AD91" s="96">
        <f t="shared" si="12"/>
        <v>11.03999</v>
      </c>
      <c r="AE91" s="96">
        <f t="shared" si="12"/>
        <v>0</v>
      </c>
      <c r="AF91" s="96">
        <f t="shared" si="12"/>
        <v>0</v>
      </c>
      <c r="AG91" s="96" t="e">
        <f t="shared" si="12"/>
        <v>#VALUE!</v>
      </c>
      <c r="AH91" s="96" t="e">
        <f t="shared" si="12"/>
        <v>#VALUE!</v>
      </c>
      <c r="AI91" s="96" t="e">
        <f t="shared" si="12"/>
        <v>#VALUE!</v>
      </c>
      <c r="AJ91" s="96">
        <f t="shared" si="12"/>
        <v>0</v>
      </c>
      <c r="AK91" s="96">
        <f t="shared" si="12"/>
        <v>0</v>
      </c>
      <c r="AL91" s="96">
        <f t="shared" si="12"/>
        <v>0</v>
      </c>
      <c r="AM91" s="96">
        <f t="shared" si="12"/>
        <v>0.69440000000000002</v>
      </c>
      <c r="AN91" s="96">
        <f t="shared" si="12"/>
        <v>0</v>
      </c>
      <c r="AO91" s="96">
        <f t="shared" si="12"/>
        <v>0</v>
      </c>
      <c r="AP91" s="96">
        <f t="shared" si="12"/>
        <v>0</v>
      </c>
      <c r="AQ91" s="96">
        <f t="shared" si="12"/>
        <v>0</v>
      </c>
      <c r="AR91" s="96">
        <f t="shared" si="12"/>
        <v>0</v>
      </c>
      <c r="AS91" s="96">
        <f t="shared" si="12"/>
        <v>8.8507899999999999</v>
      </c>
      <c r="AT91" s="96">
        <f t="shared" si="12"/>
        <v>1.4948000000000001</v>
      </c>
      <c r="AU91" s="96">
        <f t="shared" si="12"/>
        <v>0</v>
      </c>
      <c r="AV91" s="96">
        <f t="shared" si="12"/>
        <v>0</v>
      </c>
      <c r="AW91" s="96">
        <f t="shared" si="12"/>
        <v>0</v>
      </c>
      <c r="AX91" s="96">
        <f t="shared" si="12"/>
        <v>0</v>
      </c>
      <c r="AY91" s="96">
        <f t="shared" si="12"/>
        <v>0</v>
      </c>
      <c r="AZ91" s="96">
        <f t="shared" si="12"/>
        <v>0</v>
      </c>
      <c r="BA91" s="96">
        <f t="shared" si="12"/>
        <v>1.0791000000000002</v>
      </c>
      <c r="BB91" s="96">
        <f t="shared" si="12"/>
        <v>5.8282059999999998</v>
      </c>
      <c r="BC91" s="96" t="e">
        <f t="shared" si="12"/>
        <v>#VALUE!</v>
      </c>
      <c r="BD91" s="96" t="e">
        <f t="shared" si="12"/>
        <v>#VALUE!</v>
      </c>
      <c r="BE91" s="96" t="e">
        <f t="shared" si="12"/>
        <v>#VALUE!</v>
      </c>
      <c r="BF91" s="96" t="e">
        <f t="shared" si="12"/>
        <v>#VALUE!</v>
      </c>
      <c r="BG91" s="96">
        <f t="shared" si="12"/>
        <v>0</v>
      </c>
      <c r="BH91" s="96">
        <f t="shared" si="12"/>
        <v>0</v>
      </c>
      <c r="BI91" s="96">
        <f t="shared" si="12"/>
        <v>3.2090000000000001</v>
      </c>
      <c r="BJ91" s="96">
        <f t="shared" si="12"/>
        <v>0</v>
      </c>
      <c r="BK91" s="96">
        <f t="shared" si="12"/>
        <v>0.75800000000000001</v>
      </c>
      <c r="BL91" s="96">
        <f t="shared" si="12"/>
        <v>0</v>
      </c>
      <c r="BM91" s="96">
        <f t="shared" si="12"/>
        <v>0</v>
      </c>
      <c r="BN91" s="96">
        <f t="shared" si="12"/>
        <v>5.5206000000000005E-2</v>
      </c>
      <c r="BO91" s="96">
        <f t="shared" si="12"/>
        <v>0</v>
      </c>
      <c r="BP91" s="96">
        <f t="shared" si="12"/>
        <v>0</v>
      </c>
      <c r="BQ91" s="96">
        <f t="shared" si="12"/>
        <v>0</v>
      </c>
      <c r="BR91" s="96">
        <f t="shared" si="12"/>
        <v>0</v>
      </c>
      <c r="BS91" s="96">
        <f t="shared" si="12"/>
        <v>0</v>
      </c>
      <c r="BT91" s="96">
        <f t="shared" si="12"/>
        <v>1.806</v>
      </c>
      <c r="BU91" s="96">
        <f t="shared" si="12"/>
        <v>0</v>
      </c>
      <c r="BV91" s="96">
        <f t="shared" si="12"/>
        <v>0</v>
      </c>
      <c r="BW91" s="96">
        <f t="shared" ref="BW91:BZ91" si="13">BW85*0.041868</f>
        <v>0</v>
      </c>
      <c r="BX91" s="96" t="e">
        <f t="shared" si="13"/>
        <v>#VALUE!</v>
      </c>
      <c r="BY91" s="96">
        <f t="shared" si="13"/>
        <v>45.302</v>
      </c>
      <c r="BZ91" s="96">
        <f t="shared" si="13"/>
        <v>65.52000000000001</v>
      </c>
    </row>
    <row r="92" spans="1:78" x14ac:dyDescent="0.25">
      <c r="B92" s="3" t="s">
        <v>99</v>
      </c>
      <c r="C92" s="88" t="s">
        <v>91</v>
      </c>
      <c r="D92" s="89" t="s">
        <v>102</v>
      </c>
      <c r="H92" s="4"/>
      <c r="I92" s="96">
        <f t="shared" ref="I92:J92" si="14">I86*0.041868</f>
        <v>172.64675086800003</v>
      </c>
      <c r="J92" s="96">
        <f t="shared" si="14"/>
        <v>0</v>
      </c>
      <c r="K92" s="96">
        <f t="shared" ref="K92:BV92" si="15">K86*0.041868</f>
        <v>0</v>
      </c>
      <c r="L92" s="96">
        <f t="shared" si="15"/>
        <v>0</v>
      </c>
      <c r="M92" s="96">
        <f t="shared" si="15"/>
        <v>0</v>
      </c>
      <c r="N92" s="96">
        <f t="shared" si="15"/>
        <v>0</v>
      </c>
      <c r="O92" s="96">
        <f t="shared" si="15"/>
        <v>0</v>
      </c>
      <c r="P92" s="96">
        <f t="shared" si="15"/>
        <v>0</v>
      </c>
      <c r="Q92" s="96">
        <f t="shared" si="15"/>
        <v>0</v>
      </c>
      <c r="R92" s="96">
        <f t="shared" si="15"/>
        <v>0</v>
      </c>
      <c r="S92" s="96">
        <f t="shared" si="15"/>
        <v>0</v>
      </c>
      <c r="T92" s="96">
        <f t="shared" si="15"/>
        <v>0</v>
      </c>
      <c r="U92" s="96">
        <f t="shared" si="15"/>
        <v>9.2700000000000005E-2</v>
      </c>
      <c r="V92" s="96">
        <f t="shared" si="15"/>
        <v>9.2700000000000005E-2</v>
      </c>
      <c r="W92" s="96">
        <f t="shared" si="15"/>
        <v>0</v>
      </c>
      <c r="X92" s="96">
        <f t="shared" si="15"/>
        <v>0</v>
      </c>
      <c r="Y92" s="96">
        <f t="shared" si="15"/>
        <v>0</v>
      </c>
      <c r="Z92" s="96">
        <f t="shared" si="15"/>
        <v>0</v>
      </c>
      <c r="AA92" s="96">
        <f t="shared" si="15"/>
        <v>0</v>
      </c>
      <c r="AB92" s="96">
        <f t="shared" si="15"/>
        <v>0</v>
      </c>
      <c r="AC92" s="96">
        <f t="shared" si="15"/>
        <v>0</v>
      </c>
      <c r="AD92" s="96">
        <f t="shared" si="15"/>
        <v>9.5506541620000007</v>
      </c>
      <c r="AE92" s="96">
        <f t="shared" si="15"/>
        <v>0</v>
      </c>
      <c r="AF92" s="96">
        <f t="shared" si="15"/>
        <v>0</v>
      </c>
      <c r="AG92" s="96" t="e">
        <f t="shared" si="15"/>
        <v>#VALUE!</v>
      </c>
      <c r="AH92" s="96" t="e">
        <f t="shared" si="15"/>
        <v>#VALUE!</v>
      </c>
      <c r="AI92" s="96" t="e">
        <f t="shared" si="15"/>
        <v>#VALUE!</v>
      </c>
      <c r="AJ92" s="96">
        <f t="shared" si="15"/>
        <v>0</v>
      </c>
      <c r="AK92" s="96">
        <f t="shared" si="15"/>
        <v>0</v>
      </c>
      <c r="AL92" s="96">
        <f t="shared" si="15"/>
        <v>0.50303070000000005</v>
      </c>
      <c r="AM92" s="96">
        <f t="shared" si="15"/>
        <v>2.3878795300000002</v>
      </c>
      <c r="AN92" s="96">
        <f t="shared" si="15"/>
        <v>0</v>
      </c>
      <c r="AO92" s="96">
        <f t="shared" si="15"/>
        <v>0</v>
      </c>
      <c r="AP92" s="96">
        <f t="shared" si="15"/>
        <v>0</v>
      </c>
      <c r="AQ92" s="96">
        <f t="shared" si="15"/>
        <v>0</v>
      </c>
      <c r="AR92" s="96">
        <f t="shared" si="15"/>
        <v>0</v>
      </c>
      <c r="AS92" s="96">
        <f t="shared" si="15"/>
        <v>6.6597439319999996</v>
      </c>
      <c r="AT92" s="96">
        <f t="shared" si="15"/>
        <v>0</v>
      </c>
      <c r="AU92" s="96">
        <f t="shared" si="15"/>
        <v>0</v>
      </c>
      <c r="AV92" s="96">
        <f t="shared" si="15"/>
        <v>0</v>
      </c>
      <c r="AW92" s="96">
        <f t="shared" si="15"/>
        <v>0</v>
      </c>
      <c r="AX92" s="96">
        <f t="shared" si="15"/>
        <v>0</v>
      </c>
      <c r="AY92" s="96">
        <f t="shared" si="15"/>
        <v>0</v>
      </c>
      <c r="AZ92" s="96">
        <f t="shared" si="15"/>
        <v>0</v>
      </c>
      <c r="BA92" s="96">
        <f t="shared" si="15"/>
        <v>3.2660999999999998</v>
      </c>
      <c r="BB92" s="96">
        <f t="shared" si="15"/>
        <v>5.0990967060000001</v>
      </c>
      <c r="BC92" s="96" t="e">
        <f t="shared" si="15"/>
        <v>#VALUE!</v>
      </c>
      <c r="BD92" s="96" t="e">
        <f t="shared" si="15"/>
        <v>#VALUE!</v>
      </c>
      <c r="BE92" s="96" t="e">
        <f t="shared" si="15"/>
        <v>#VALUE!</v>
      </c>
      <c r="BF92" s="96" t="e">
        <f t="shared" si="15"/>
        <v>#VALUE!</v>
      </c>
      <c r="BG92" s="96">
        <f t="shared" si="15"/>
        <v>0</v>
      </c>
      <c r="BH92" s="96">
        <f t="shared" si="15"/>
        <v>0</v>
      </c>
      <c r="BI92" s="96">
        <f t="shared" si="15"/>
        <v>2.794</v>
      </c>
      <c r="BJ92" s="96">
        <f t="shared" si="15"/>
        <v>0</v>
      </c>
      <c r="BK92" s="96">
        <f t="shared" si="15"/>
        <v>0</v>
      </c>
      <c r="BL92" s="96">
        <f t="shared" si="15"/>
        <v>0</v>
      </c>
      <c r="BM92" s="96">
        <f t="shared" si="15"/>
        <v>0</v>
      </c>
      <c r="BN92" s="96">
        <f t="shared" si="15"/>
        <v>0.15095694599999998</v>
      </c>
      <c r="BO92" s="96">
        <f t="shared" si="15"/>
        <v>0.63076500000000002</v>
      </c>
      <c r="BP92" s="96">
        <f t="shared" si="15"/>
        <v>1.5233747599999998</v>
      </c>
      <c r="BQ92" s="96">
        <f t="shared" si="15"/>
        <v>0</v>
      </c>
      <c r="BR92" s="96">
        <f t="shared" si="15"/>
        <v>0</v>
      </c>
      <c r="BS92" s="96">
        <f t="shared" si="15"/>
        <v>0</v>
      </c>
      <c r="BT92" s="96">
        <f t="shared" si="15"/>
        <v>0</v>
      </c>
      <c r="BU92" s="96">
        <f t="shared" si="15"/>
        <v>0</v>
      </c>
      <c r="BV92" s="96">
        <f t="shared" si="15"/>
        <v>0</v>
      </c>
      <c r="BW92" s="96">
        <f t="shared" ref="BW92:BZ92" si="16">BW86*0.041868</f>
        <v>0</v>
      </c>
      <c r="BX92" s="96" t="e">
        <f t="shared" si="16"/>
        <v>#VALUE!</v>
      </c>
      <c r="BY92" s="96">
        <f t="shared" si="16"/>
        <v>53.795000000000002</v>
      </c>
      <c r="BZ92" s="96">
        <f t="shared" si="16"/>
        <v>100.8432</v>
      </c>
    </row>
    <row r="93" spans="1:78" x14ac:dyDescent="0.25">
      <c r="A93" s="87"/>
      <c r="B93" s="95" t="s">
        <v>98</v>
      </c>
      <c r="C93" s="88" t="s">
        <v>91</v>
      </c>
      <c r="D93" s="89" t="s">
        <v>102</v>
      </c>
      <c r="E93" s="89"/>
      <c r="F93" s="95"/>
      <c r="G93" s="95"/>
      <c r="H93" s="95"/>
      <c r="I93" s="96">
        <f t="shared" ref="I93:J93" si="17">I87*0.041868</f>
        <v>132.99604920000002</v>
      </c>
      <c r="J93" s="96">
        <f t="shared" si="17"/>
        <v>3.9340000000000009E-3</v>
      </c>
      <c r="K93" s="96">
        <f t="shared" ref="K93:BV93" si="18">K87*0.041868</f>
        <v>0</v>
      </c>
      <c r="L93" s="96">
        <f t="shared" si="18"/>
        <v>0</v>
      </c>
      <c r="M93" s="96">
        <f t="shared" si="18"/>
        <v>3.9340000000000009E-3</v>
      </c>
      <c r="N93" s="96">
        <f t="shared" si="18"/>
        <v>0</v>
      </c>
      <c r="O93" s="96">
        <f t="shared" si="18"/>
        <v>0</v>
      </c>
      <c r="P93" s="96">
        <f t="shared" si="18"/>
        <v>0</v>
      </c>
      <c r="Q93" s="96">
        <f t="shared" si="18"/>
        <v>0</v>
      </c>
      <c r="R93" s="96">
        <f t="shared" si="18"/>
        <v>0</v>
      </c>
      <c r="S93" s="96">
        <f t="shared" si="18"/>
        <v>0</v>
      </c>
      <c r="T93" s="96">
        <f t="shared" si="18"/>
        <v>0</v>
      </c>
      <c r="U93" s="96">
        <f t="shared" si="18"/>
        <v>0</v>
      </c>
      <c r="V93" s="96">
        <f t="shared" si="18"/>
        <v>0</v>
      </c>
      <c r="W93" s="96">
        <f t="shared" si="18"/>
        <v>0</v>
      </c>
      <c r="X93" s="96">
        <f t="shared" si="18"/>
        <v>0</v>
      </c>
      <c r="Y93" s="96">
        <f t="shared" si="18"/>
        <v>0</v>
      </c>
      <c r="Z93" s="96">
        <f t="shared" si="18"/>
        <v>0</v>
      </c>
      <c r="AA93" s="96">
        <f t="shared" si="18"/>
        <v>0</v>
      </c>
      <c r="AB93" s="96">
        <f t="shared" si="18"/>
        <v>0</v>
      </c>
      <c r="AC93" s="96">
        <f t="shared" si="18"/>
        <v>0</v>
      </c>
      <c r="AD93" s="96">
        <f t="shared" si="18"/>
        <v>15.614299999999998</v>
      </c>
      <c r="AE93" s="96">
        <f t="shared" si="18"/>
        <v>0</v>
      </c>
      <c r="AF93" s="96">
        <f t="shared" si="18"/>
        <v>0</v>
      </c>
      <c r="AG93" s="96" t="e">
        <f t="shared" si="18"/>
        <v>#VALUE!</v>
      </c>
      <c r="AH93" s="96" t="e">
        <f t="shared" si="18"/>
        <v>#VALUE!</v>
      </c>
      <c r="AI93" s="96" t="e">
        <f t="shared" si="18"/>
        <v>#VALUE!</v>
      </c>
      <c r="AJ93" s="96">
        <f t="shared" si="18"/>
        <v>0</v>
      </c>
      <c r="AK93" s="96">
        <f t="shared" si="18"/>
        <v>0</v>
      </c>
      <c r="AL93" s="96">
        <f t="shared" si="18"/>
        <v>1.8439999999999999</v>
      </c>
      <c r="AM93" s="96">
        <f t="shared" si="18"/>
        <v>0</v>
      </c>
      <c r="AN93" s="96">
        <f t="shared" si="18"/>
        <v>0</v>
      </c>
      <c r="AO93" s="96">
        <f t="shared" si="18"/>
        <v>0</v>
      </c>
      <c r="AP93" s="96">
        <f t="shared" si="18"/>
        <v>0</v>
      </c>
      <c r="AQ93" s="96">
        <f t="shared" si="18"/>
        <v>4.3099999999999999E-2</v>
      </c>
      <c r="AR93" s="96">
        <f t="shared" si="18"/>
        <v>0</v>
      </c>
      <c r="AS93" s="96">
        <f t="shared" si="18"/>
        <v>13.4472</v>
      </c>
      <c r="AT93" s="96">
        <f t="shared" si="18"/>
        <v>0</v>
      </c>
      <c r="AU93" s="96">
        <f t="shared" si="18"/>
        <v>0</v>
      </c>
      <c r="AV93" s="96">
        <f t="shared" si="18"/>
        <v>0</v>
      </c>
      <c r="AW93" s="96">
        <f t="shared" si="18"/>
        <v>0</v>
      </c>
      <c r="AX93" s="96">
        <f t="shared" si="18"/>
        <v>0.28000000000000003</v>
      </c>
      <c r="AY93" s="96">
        <f t="shared" si="18"/>
        <v>0</v>
      </c>
      <c r="AZ93" s="96">
        <f t="shared" si="18"/>
        <v>0</v>
      </c>
      <c r="BA93" s="96">
        <f t="shared" si="18"/>
        <v>0.48824280000000003</v>
      </c>
      <c r="BB93" s="96">
        <f t="shared" si="18"/>
        <v>10.4079534</v>
      </c>
      <c r="BC93" s="96" t="e">
        <f t="shared" si="18"/>
        <v>#VALUE!</v>
      </c>
      <c r="BD93" s="96" t="e">
        <f t="shared" si="18"/>
        <v>#VALUE!</v>
      </c>
      <c r="BE93" s="96" t="e">
        <f t="shared" si="18"/>
        <v>#VALUE!</v>
      </c>
      <c r="BF93" s="96" t="e">
        <f t="shared" si="18"/>
        <v>#VALUE!</v>
      </c>
      <c r="BG93" s="96">
        <f t="shared" si="18"/>
        <v>0</v>
      </c>
      <c r="BH93" s="96">
        <f t="shared" si="18"/>
        <v>0</v>
      </c>
      <c r="BI93" s="96">
        <f t="shared" si="18"/>
        <v>0.60958699999999999</v>
      </c>
      <c r="BJ93" s="96">
        <f t="shared" si="18"/>
        <v>0</v>
      </c>
      <c r="BK93" s="96">
        <f t="shared" si="18"/>
        <v>0.34700000000000003</v>
      </c>
      <c r="BL93" s="96">
        <f t="shared" si="18"/>
        <v>0</v>
      </c>
      <c r="BM93" s="96">
        <f t="shared" si="18"/>
        <v>0</v>
      </c>
      <c r="BN93" s="96">
        <f t="shared" si="18"/>
        <v>0</v>
      </c>
      <c r="BO93" s="96">
        <f t="shared" si="18"/>
        <v>0</v>
      </c>
      <c r="BP93" s="96">
        <f t="shared" si="18"/>
        <v>0</v>
      </c>
      <c r="BQ93" s="96">
        <f t="shared" si="18"/>
        <v>0</v>
      </c>
      <c r="BR93" s="96">
        <f t="shared" si="18"/>
        <v>0</v>
      </c>
      <c r="BS93" s="96">
        <f t="shared" si="18"/>
        <v>6.3663999999999995E-3</v>
      </c>
      <c r="BT93" s="96">
        <f t="shared" si="18"/>
        <v>9.4450000000000003</v>
      </c>
      <c r="BU93" s="96">
        <f t="shared" si="18"/>
        <v>0.600657</v>
      </c>
      <c r="BV93" s="96">
        <f t="shared" si="18"/>
        <v>7.9199999999999995E-4</v>
      </c>
      <c r="BW93" s="96">
        <f t="shared" ref="BW93:BZ93" si="19">BW87*0.041868</f>
        <v>0.59986499999999998</v>
      </c>
      <c r="BX93" s="96" t="e">
        <f t="shared" si="19"/>
        <v>#VALUE!</v>
      </c>
      <c r="BY93" s="96">
        <f t="shared" si="19"/>
        <v>14.274084000000002</v>
      </c>
      <c r="BZ93" s="96">
        <f t="shared" si="19"/>
        <v>91.606878000000009</v>
      </c>
    </row>
    <row r="94" spans="1:78" x14ac:dyDescent="0.25">
      <c r="B94" s="3" t="s">
        <v>100</v>
      </c>
      <c r="C94" s="88" t="s">
        <v>91</v>
      </c>
      <c r="D94" s="89" t="s">
        <v>102</v>
      </c>
      <c r="E94" s="89"/>
      <c r="H94" s="4"/>
      <c r="I94" s="96">
        <f t="shared" ref="I94:J94" si="20">I88*0.041868</f>
        <v>21.4320512</v>
      </c>
      <c r="J94" s="96">
        <f t="shared" si="20"/>
        <v>0</v>
      </c>
      <c r="K94" s="96">
        <f t="shared" ref="K94:BV94" si="21">K88*0.041868</f>
        <v>0</v>
      </c>
      <c r="L94" s="96">
        <f t="shared" si="21"/>
        <v>0</v>
      </c>
      <c r="M94" s="96">
        <f t="shared" si="21"/>
        <v>0</v>
      </c>
      <c r="N94" s="96">
        <f t="shared" si="21"/>
        <v>0</v>
      </c>
      <c r="O94" s="96">
        <f t="shared" si="21"/>
        <v>0</v>
      </c>
      <c r="P94" s="96">
        <f t="shared" si="21"/>
        <v>0</v>
      </c>
      <c r="Q94" s="96">
        <f t="shared" si="21"/>
        <v>0</v>
      </c>
      <c r="R94" s="96">
        <f t="shared" si="21"/>
        <v>0</v>
      </c>
      <c r="S94" s="96">
        <f t="shared" si="21"/>
        <v>0</v>
      </c>
      <c r="T94" s="96">
        <f t="shared" si="21"/>
        <v>0</v>
      </c>
      <c r="U94" s="96">
        <f t="shared" si="21"/>
        <v>0</v>
      </c>
      <c r="V94" s="96">
        <f t="shared" si="21"/>
        <v>0</v>
      </c>
      <c r="W94" s="96">
        <f t="shared" si="21"/>
        <v>0</v>
      </c>
      <c r="X94" s="96">
        <f t="shared" si="21"/>
        <v>0</v>
      </c>
      <c r="Y94" s="96">
        <f t="shared" si="21"/>
        <v>0</v>
      </c>
      <c r="Z94" s="96">
        <f t="shared" si="21"/>
        <v>0</v>
      </c>
      <c r="AA94" s="96">
        <f t="shared" si="21"/>
        <v>0</v>
      </c>
      <c r="AB94" s="96">
        <f t="shared" si="21"/>
        <v>0</v>
      </c>
      <c r="AC94" s="96">
        <f t="shared" si="21"/>
        <v>0</v>
      </c>
      <c r="AD94" s="96">
        <f t="shared" si="21"/>
        <v>1.0257E-2</v>
      </c>
      <c r="AE94" s="96">
        <f t="shared" si="21"/>
        <v>0</v>
      </c>
      <c r="AF94" s="96">
        <f t="shared" si="21"/>
        <v>0</v>
      </c>
      <c r="AG94" s="96" t="e">
        <f t="shared" si="21"/>
        <v>#VALUE!</v>
      </c>
      <c r="AH94" s="96" t="e">
        <f t="shared" si="21"/>
        <v>#VALUE!</v>
      </c>
      <c r="AI94" s="96" t="e">
        <f t="shared" si="21"/>
        <v>#VALUE!</v>
      </c>
      <c r="AJ94" s="96">
        <f t="shared" si="21"/>
        <v>0</v>
      </c>
      <c r="AK94" s="96">
        <f t="shared" si="21"/>
        <v>0</v>
      </c>
      <c r="AL94" s="96">
        <f t="shared" si="21"/>
        <v>3.8070000000000001E-3</v>
      </c>
      <c r="AM94" s="96">
        <f t="shared" si="21"/>
        <v>0</v>
      </c>
      <c r="AN94" s="96">
        <f t="shared" si="21"/>
        <v>0</v>
      </c>
      <c r="AO94" s="96">
        <f t="shared" si="21"/>
        <v>0</v>
      </c>
      <c r="AP94" s="96">
        <f t="shared" si="21"/>
        <v>0</v>
      </c>
      <c r="AQ94" s="96">
        <f t="shared" si="21"/>
        <v>0</v>
      </c>
      <c r="AR94" s="96">
        <f t="shared" si="21"/>
        <v>0</v>
      </c>
      <c r="AS94" s="96">
        <f t="shared" si="21"/>
        <v>6.4500000000000009E-3</v>
      </c>
      <c r="AT94" s="96">
        <f t="shared" si="21"/>
        <v>0</v>
      </c>
      <c r="AU94" s="96">
        <f t="shared" si="21"/>
        <v>0</v>
      </c>
      <c r="AV94" s="96">
        <f t="shared" si="21"/>
        <v>0</v>
      </c>
      <c r="AW94" s="96">
        <f t="shared" si="21"/>
        <v>0</v>
      </c>
      <c r="AX94" s="96">
        <f t="shared" si="21"/>
        <v>0</v>
      </c>
      <c r="AY94" s="96">
        <f t="shared" si="21"/>
        <v>0</v>
      </c>
      <c r="AZ94" s="96">
        <f t="shared" si="21"/>
        <v>0</v>
      </c>
      <c r="BA94" s="96">
        <f t="shared" si="21"/>
        <v>0</v>
      </c>
      <c r="BB94" s="96">
        <f t="shared" si="21"/>
        <v>1.587</v>
      </c>
      <c r="BC94" s="96" t="e">
        <f t="shared" si="21"/>
        <v>#VALUE!</v>
      </c>
      <c r="BD94" s="96" t="e">
        <f t="shared" si="21"/>
        <v>#VALUE!</v>
      </c>
      <c r="BE94" s="96" t="e">
        <f t="shared" si="21"/>
        <v>#VALUE!</v>
      </c>
      <c r="BF94" s="96" t="e">
        <f t="shared" si="21"/>
        <v>#VALUE!</v>
      </c>
      <c r="BG94" s="96">
        <f t="shared" si="21"/>
        <v>0</v>
      </c>
      <c r="BH94" s="96">
        <f t="shared" si="21"/>
        <v>1.587</v>
      </c>
      <c r="BI94" s="96">
        <f t="shared" si="21"/>
        <v>0</v>
      </c>
      <c r="BJ94" s="96">
        <f t="shared" si="21"/>
        <v>0</v>
      </c>
      <c r="BK94" s="96">
        <f t="shared" si="21"/>
        <v>0</v>
      </c>
      <c r="BL94" s="96">
        <f t="shared" si="21"/>
        <v>0</v>
      </c>
      <c r="BM94" s="96">
        <f t="shared" si="21"/>
        <v>0</v>
      </c>
      <c r="BN94" s="96">
        <f t="shared" si="21"/>
        <v>0</v>
      </c>
      <c r="BO94" s="96">
        <f t="shared" si="21"/>
        <v>0</v>
      </c>
      <c r="BP94" s="96">
        <f t="shared" si="21"/>
        <v>0</v>
      </c>
      <c r="BQ94" s="96">
        <f t="shared" si="21"/>
        <v>0</v>
      </c>
      <c r="BR94" s="96">
        <f t="shared" si="21"/>
        <v>0</v>
      </c>
      <c r="BS94" s="96">
        <f t="shared" si="21"/>
        <v>0</v>
      </c>
      <c r="BT94" s="96">
        <f t="shared" si="21"/>
        <v>0</v>
      </c>
      <c r="BU94" s="96">
        <f t="shared" si="21"/>
        <v>0</v>
      </c>
      <c r="BV94" s="96">
        <f t="shared" si="21"/>
        <v>0</v>
      </c>
      <c r="BW94" s="96">
        <f t="shared" ref="BW94:BZ94" si="22">BW88*0.041868</f>
        <v>0</v>
      </c>
      <c r="BX94" s="96" t="e">
        <f t="shared" si="22"/>
        <v>#VALUE!</v>
      </c>
      <c r="BY94" s="96">
        <f t="shared" si="22"/>
        <v>13.664135</v>
      </c>
      <c r="BZ94" s="96">
        <f t="shared" si="22"/>
        <v>6.1706591999999993</v>
      </c>
    </row>
    <row r="95" spans="1:78" x14ac:dyDescent="0.25">
      <c r="B95" s="3" t="s">
        <v>101</v>
      </c>
      <c r="C95" s="88" t="s">
        <v>91</v>
      </c>
      <c r="D95" s="89" t="s">
        <v>102</v>
      </c>
      <c r="H95" s="4"/>
      <c r="I95" s="96">
        <f>SUM(I90:I94)</f>
        <v>540.12786006800013</v>
      </c>
      <c r="J95" s="96">
        <f t="shared" ref="J95" si="23">J89*0.041868</f>
        <v>0</v>
      </c>
      <c r="K95" s="96">
        <f t="shared" ref="K95:BV95" si="24">K89*0.041868</f>
        <v>0</v>
      </c>
      <c r="L95" s="96">
        <f t="shared" si="24"/>
        <v>0</v>
      </c>
      <c r="M95" s="96">
        <f t="shared" si="24"/>
        <v>0</v>
      </c>
      <c r="N95" s="96">
        <f t="shared" si="24"/>
        <v>0</v>
      </c>
      <c r="O95" s="96">
        <f t="shared" si="24"/>
        <v>0</v>
      </c>
      <c r="P95" s="96">
        <f t="shared" si="24"/>
        <v>0</v>
      </c>
      <c r="Q95" s="96">
        <f t="shared" si="24"/>
        <v>0</v>
      </c>
      <c r="R95" s="96">
        <f t="shared" si="24"/>
        <v>0</v>
      </c>
      <c r="S95" s="96">
        <f t="shared" si="24"/>
        <v>0</v>
      </c>
      <c r="T95" s="96">
        <f t="shared" si="24"/>
        <v>0</v>
      </c>
      <c r="U95" s="96">
        <f t="shared" si="24"/>
        <v>0</v>
      </c>
      <c r="V95" s="96">
        <f t="shared" si="24"/>
        <v>0</v>
      </c>
      <c r="W95" s="96">
        <f t="shared" si="24"/>
        <v>0</v>
      </c>
      <c r="X95" s="96">
        <f t="shared" si="24"/>
        <v>0</v>
      </c>
      <c r="Y95" s="96">
        <f t="shared" si="24"/>
        <v>0</v>
      </c>
      <c r="Z95" s="96">
        <f t="shared" si="24"/>
        <v>0</v>
      </c>
      <c r="AA95" s="96">
        <f t="shared" si="24"/>
        <v>0</v>
      </c>
      <c r="AB95" s="96">
        <f t="shared" si="24"/>
        <v>0</v>
      </c>
      <c r="AC95" s="96">
        <f t="shared" si="24"/>
        <v>0</v>
      </c>
      <c r="AD95" s="96">
        <f t="shared" si="24"/>
        <v>0</v>
      </c>
      <c r="AE95" s="96">
        <f t="shared" si="24"/>
        <v>0</v>
      </c>
      <c r="AF95" s="96">
        <f t="shared" si="24"/>
        <v>0</v>
      </c>
      <c r="AG95" s="96">
        <f t="shared" si="24"/>
        <v>0</v>
      </c>
      <c r="AH95" s="96">
        <f t="shared" si="24"/>
        <v>0</v>
      </c>
      <c r="AI95" s="96">
        <f t="shared" si="24"/>
        <v>0</v>
      </c>
      <c r="AJ95" s="96">
        <f t="shared" si="24"/>
        <v>0</v>
      </c>
      <c r="AK95" s="96">
        <f t="shared" si="24"/>
        <v>0</v>
      </c>
      <c r="AL95" s="96">
        <f t="shared" si="24"/>
        <v>0</v>
      </c>
      <c r="AM95" s="96">
        <f t="shared" si="24"/>
        <v>0</v>
      </c>
      <c r="AN95" s="96">
        <f t="shared" si="24"/>
        <v>0</v>
      </c>
      <c r="AO95" s="96">
        <f t="shared" si="24"/>
        <v>0</v>
      </c>
      <c r="AP95" s="96">
        <f t="shared" si="24"/>
        <v>0</v>
      </c>
      <c r="AQ95" s="96">
        <f t="shared" si="24"/>
        <v>0</v>
      </c>
      <c r="AR95" s="96">
        <f t="shared" si="24"/>
        <v>0</v>
      </c>
      <c r="AS95" s="96">
        <f t="shared" si="24"/>
        <v>0</v>
      </c>
      <c r="AT95" s="96">
        <f t="shared" si="24"/>
        <v>0</v>
      </c>
      <c r="AU95" s="96">
        <f t="shared" si="24"/>
        <v>0</v>
      </c>
      <c r="AV95" s="96">
        <f t="shared" si="24"/>
        <v>0</v>
      </c>
      <c r="AW95" s="96">
        <f t="shared" si="24"/>
        <v>0</v>
      </c>
      <c r="AX95" s="96">
        <f t="shared" si="24"/>
        <v>0</v>
      </c>
      <c r="AY95" s="96">
        <f t="shared" si="24"/>
        <v>0</v>
      </c>
      <c r="AZ95" s="96">
        <f t="shared" si="24"/>
        <v>0</v>
      </c>
      <c r="BA95" s="96">
        <f t="shared" si="24"/>
        <v>0</v>
      </c>
      <c r="BB95" s="96">
        <f t="shared" si="24"/>
        <v>0</v>
      </c>
      <c r="BC95" s="96">
        <f t="shared" si="24"/>
        <v>0</v>
      </c>
      <c r="BD95" s="96">
        <f t="shared" si="24"/>
        <v>0</v>
      </c>
      <c r="BE95" s="96">
        <f t="shared" si="24"/>
        <v>0</v>
      </c>
      <c r="BF95" s="96">
        <f t="shared" si="24"/>
        <v>0</v>
      </c>
      <c r="BG95" s="96">
        <f t="shared" si="24"/>
        <v>0</v>
      </c>
      <c r="BH95" s="96">
        <f t="shared" si="24"/>
        <v>0</v>
      </c>
      <c r="BI95" s="96">
        <f t="shared" si="24"/>
        <v>0</v>
      </c>
      <c r="BJ95" s="96">
        <f t="shared" si="24"/>
        <v>0</v>
      </c>
      <c r="BK95" s="96">
        <f t="shared" si="24"/>
        <v>0</v>
      </c>
      <c r="BL95" s="96">
        <f t="shared" si="24"/>
        <v>0</v>
      </c>
      <c r="BM95" s="96">
        <f t="shared" si="24"/>
        <v>0</v>
      </c>
      <c r="BN95" s="96">
        <f t="shared" si="24"/>
        <v>0</v>
      </c>
      <c r="BO95" s="96">
        <f t="shared" si="24"/>
        <v>0</v>
      </c>
      <c r="BP95" s="96">
        <f t="shared" si="24"/>
        <v>0</v>
      </c>
      <c r="BQ95" s="96">
        <f t="shared" si="24"/>
        <v>0</v>
      </c>
      <c r="BR95" s="96">
        <f t="shared" si="24"/>
        <v>0</v>
      </c>
      <c r="BS95" s="96">
        <f t="shared" si="24"/>
        <v>0</v>
      </c>
      <c r="BT95" s="96">
        <f t="shared" si="24"/>
        <v>0</v>
      </c>
      <c r="BU95" s="96">
        <f t="shared" si="24"/>
        <v>0</v>
      </c>
      <c r="BV95" s="96">
        <f t="shared" si="24"/>
        <v>0</v>
      </c>
      <c r="BW95" s="96">
        <f t="shared" ref="BW95:BZ95" si="25">BW89*0.041868</f>
        <v>0</v>
      </c>
      <c r="BX95" s="96">
        <f t="shared" si="25"/>
        <v>0</v>
      </c>
      <c r="BY95" s="96">
        <f t="shared" si="25"/>
        <v>0</v>
      </c>
      <c r="BZ95" s="96">
        <f t="shared" si="25"/>
        <v>0</v>
      </c>
    </row>
    <row r="97" spans="1:79" x14ac:dyDescent="0.25">
      <c r="D97" s="97" t="s">
        <v>104</v>
      </c>
      <c r="I97" s="96">
        <f>I78+I95</f>
        <v>1499.6440234460001</v>
      </c>
    </row>
    <row r="102" spans="1:79" x14ac:dyDescent="0.25">
      <c r="B102" s="4" t="s">
        <v>105</v>
      </c>
      <c r="G102" s="4"/>
      <c r="H102" s="4"/>
      <c r="I102" s="4"/>
      <c r="J102" s="4"/>
      <c r="N102" s="4"/>
      <c r="AP102" s="3"/>
    </row>
    <row r="103" spans="1:79" ht="81" x14ac:dyDescent="0.25">
      <c r="G103" s="4"/>
      <c r="H103" s="4"/>
      <c r="I103" s="107" t="s">
        <v>110</v>
      </c>
      <c r="J103" s="107" t="s">
        <v>111</v>
      </c>
      <c r="K103" s="108" t="s">
        <v>112</v>
      </c>
      <c r="L103" s="108" t="s">
        <v>113</v>
      </c>
      <c r="M103" s="108" t="s">
        <v>114</v>
      </c>
      <c r="N103" s="108" t="s">
        <v>115</v>
      </c>
      <c r="O103" s="108" t="s">
        <v>116</v>
      </c>
      <c r="P103" s="108" t="s">
        <v>117</v>
      </c>
      <c r="Q103" s="108" t="s">
        <v>118</v>
      </c>
      <c r="R103" s="108" t="s">
        <v>119</v>
      </c>
      <c r="S103" s="108" t="s">
        <v>120</v>
      </c>
      <c r="T103" s="108" t="s">
        <v>121</v>
      </c>
      <c r="U103" s="107" t="s">
        <v>122</v>
      </c>
      <c r="V103" s="108" t="s">
        <v>123</v>
      </c>
      <c r="W103" s="108" t="s">
        <v>124</v>
      </c>
      <c r="X103" s="108" t="s">
        <v>125</v>
      </c>
      <c r="Y103" s="108" t="s">
        <v>126</v>
      </c>
      <c r="Z103" s="107" t="s">
        <v>127</v>
      </c>
      <c r="AA103" s="108" t="s">
        <v>128</v>
      </c>
      <c r="AB103" s="108" t="s">
        <v>129</v>
      </c>
      <c r="AC103" s="107" t="s">
        <v>130</v>
      </c>
      <c r="AD103" s="107" t="s">
        <v>131</v>
      </c>
      <c r="AE103" s="108" t="s">
        <v>132</v>
      </c>
      <c r="AF103" s="108" t="s">
        <v>133</v>
      </c>
      <c r="AG103" s="108" t="s">
        <v>134</v>
      </c>
      <c r="AH103" s="108" t="s">
        <v>135</v>
      </c>
      <c r="AI103" s="108" t="s">
        <v>136</v>
      </c>
      <c r="AJ103" s="108" t="s">
        <v>137</v>
      </c>
      <c r="AK103" s="108" t="s">
        <v>138</v>
      </c>
      <c r="AL103" s="108" t="s">
        <v>139</v>
      </c>
      <c r="AM103" s="109" t="s">
        <v>140</v>
      </c>
      <c r="AN103" s="108" t="s">
        <v>141</v>
      </c>
      <c r="AO103" s="108" t="s">
        <v>142</v>
      </c>
      <c r="AP103" s="109" t="s">
        <v>143</v>
      </c>
      <c r="AQ103" s="108" t="s">
        <v>144</v>
      </c>
      <c r="AR103" s="108" t="s">
        <v>145</v>
      </c>
      <c r="AS103" s="109" t="s">
        <v>146</v>
      </c>
      <c r="AT103" s="108" t="s">
        <v>147</v>
      </c>
      <c r="AU103" s="109" t="s">
        <v>148</v>
      </c>
      <c r="AV103" s="108" t="s">
        <v>149</v>
      </c>
      <c r="AW103" s="108" t="s">
        <v>150</v>
      </c>
      <c r="AX103" s="108" t="s">
        <v>151</v>
      </c>
      <c r="AY103" s="108" t="s">
        <v>152</v>
      </c>
      <c r="AZ103" s="108" t="s">
        <v>153</v>
      </c>
      <c r="BA103" s="107" t="s">
        <v>154</v>
      </c>
      <c r="BB103" s="107" t="s">
        <v>155</v>
      </c>
      <c r="BC103" s="108" t="s">
        <v>156</v>
      </c>
      <c r="BD103" s="108" t="s">
        <v>157</v>
      </c>
      <c r="BE103" s="108" t="s">
        <v>158</v>
      </c>
      <c r="BF103" s="108" t="s">
        <v>159</v>
      </c>
      <c r="BG103" s="108" t="s">
        <v>160</v>
      </c>
      <c r="BH103" s="108" t="s">
        <v>161</v>
      </c>
      <c r="BI103" s="108" t="s">
        <v>162</v>
      </c>
      <c r="BJ103" s="108" t="s">
        <v>163</v>
      </c>
      <c r="BK103" s="108" t="s">
        <v>164</v>
      </c>
      <c r="BL103" s="108" t="s">
        <v>165</v>
      </c>
      <c r="BM103" s="108" t="s">
        <v>166</v>
      </c>
      <c r="BN103" s="108" t="s">
        <v>167</v>
      </c>
      <c r="BO103" s="108" t="s">
        <v>168</v>
      </c>
      <c r="BP103" s="108" t="s">
        <v>169</v>
      </c>
      <c r="BQ103" s="108" t="s">
        <v>170</v>
      </c>
      <c r="BR103" s="108" t="s">
        <v>171</v>
      </c>
      <c r="BS103" s="108" t="s">
        <v>172</v>
      </c>
      <c r="BT103" s="108" t="s">
        <v>173</v>
      </c>
      <c r="BU103" s="107" t="s">
        <v>174</v>
      </c>
      <c r="BV103" s="108" t="s">
        <v>175</v>
      </c>
      <c r="BW103" s="108" t="s">
        <v>176</v>
      </c>
      <c r="BX103" s="107" t="s">
        <v>177</v>
      </c>
      <c r="BY103" s="107" t="s">
        <v>178</v>
      </c>
      <c r="BZ103" s="107" t="s">
        <v>179</v>
      </c>
    </row>
    <row r="104" spans="1:79" s="95" customFormat="1" ht="11.25" customHeight="1" x14ac:dyDescent="0.25">
      <c r="A104" s="113" t="s">
        <v>96</v>
      </c>
      <c r="B104" s="87" t="s">
        <v>95</v>
      </c>
      <c r="C104" s="88" t="s">
        <v>91</v>
      </c>
      <c r="D104" s="89" t="s">
        <v>92</v>
      </c>
      <c r="E104" s="89"/>
      <c r="G104" s="90"/>
      <c r="H104" s="91" t="s">
        <v>93</v>
      </c>
      <c r="I104" s="92">
        <v>4591.2913155631986</v>
      </c>
      <c r="J104" s="92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0</v>
      </c>
      <c r="R104" s="93">
        <v>0</v>
      </c>
      <c r="S104" s="93">
        <v>0</v>
      </c>
      <c r="T104" s="93">
        <v>0</v>
      </c>
      <c r="U104" s="92">
        <v>0</v>
      </c>
      <c r="V104" s="93">
        <v>0</v>
      </c>
      <c r="W104" s="93">
        <v>0</v>
      </c>
      <c r="X104" s="93">
        <v>0</v>
      </c>
      <c r="Y104" s="93">
        <v>0</v>
      </c>
      <c r="Z104" s="92">
        <v>0</v>
      </c>
      <c r="AA104" s="93">
        <v>0</v>
      </c>
      <c r="AB104" s="93">
        <v>0</v>
      </c>
      <c r="AC104" s="94">
        <v>0</v>
      </c>
      <c r="AD104" s="92">
        <v>218.75204213241616</v>
      </c>
      <c r="AE104" s="93">
        <v>0</v>
      </c>
      <c r="AF104" s="93">
        <v>0</v>
      </c>
      <c r="AG104" s="93" t="s">
        <v>94</v>
      </c>
      <c r="AH104" s="93" t="s">
        <v>94</v>
      </c>
      <c r="AI104" s="93" t="s">
        <v>94</v>
      </c>
      <c r="AJ104" s="93">
        <v>0</v>
      </c>
      <c r="AK104" s="93">
        <v>0</v>
      </c>
      <c r="AL104" s="93">
        <v>21.112448648132226</v>
      </c>
      <c r="AM104" s="93">
        <v>20.579764975637719</v>
      </c>
      <c r="AN104" s="93">
        <v>0</v>
      </c>
      <c r="AO104" s="93">
        <v>0</v>
      </c>
      <c r="AP104" s="93">
        <v>0</v>
      </c>
      <c r="AQ104" s="93">
        <v>0</v>
      </c>
      <c r="AR104" s="93">
        <v>0</v>
      </c>
      <c r="AS104" s="93">
        <v>176.82438377758669</v>
      </c>
      <c r="AT104" s="93">
        <v>0.23544473105952038</v>
      </c>
      <c r="AU104" s="93">
        <v>0</v>
      </c>
      <c r="AV104" s="93">
        <v>0</v>
      </c>
      <c r="AW104" s="93">
        <v>0</v>
      </c>
      <c r="AX104" s="93">
        <v>0</v>
      </c>
      <c r="AY104" s="93">
        <v>0</v>
      </c>
      <c r="AZ104" s="93">
        <v>0</v>
      </c>
      <c r="BA104" s="94">
        <v>622.11347807394668</v>
      </c>
      <c r="BB104" s="92">
        <v>1228.1146221457916</v>
      </c>
      <c r="BC104" s="93" t="s">
        <v>94</v>
      </c>
      <c r="BD104" s="93" t="s">
        <v>94</v>
      </c>
      <c r="BE104" s="93" t="s">
        <v>94</v>
      </c>
      <c r="BF104" s="93" t="s">
        <v>94</v>
      </c>
      <c r="BG104" s="93">
        <v>12.119136333237794</v>
      </c>
      <c r="BH104" s="93">
        <v>0</v>
      </c>
      <c r="BI104" s="93">
        <v>1031.9561717779688</v>
      </c>
      <c r="BJ104" s="93">
        <v>0</v>
      </c>
      <c r="BK104" s="93">
        <v>31.986457437661223</v>
      </c>
      <c r="BL104" s="93">
        <v>0</v>
      </c>
      <c r="BM104" s="93">
        <v>0</v>
      </c>
      <c r="BN104" s="93">
        <v>0</v>
      </c>
      <c r="BO104" s="93">
        <v>0</v>
      </c>
      <c r="BP104" s="93">
        <v>0</v>
      </c>
      <c r="BQ104" s="93">
        <v>0</v>
      </c>
      <c r="BR104" s="93">
        <v>0</v>
      </c>
      <c r="BS104" s="93">
        <v>0</v>
      </c>
      <c r="BT104" s="93">
        <v>152.05285659692368</v>
      </c>
      <c r="BU104" s="92">
        <v>0</v>
      </c>
      <c r="BV104" s="93">
        <v>0</v>
      </c>
      <c r="BW104" s="93">
        <v>0</v>
      </c>
      <c r="BX104" s="94" t="s">
        <v>94</v>
      </c>
      <c r="BY104" s="94">
        <v>1674.1661173211041</v>
      </c>
      <c r="BZ104" s="94">
        <v>848.14505588993973</v>
      </c>
    </row>
    <row r="105" spans="1:79" s="95" customFormat="1" ht="11.25" customHeight="1" x14ac:dyDescent="0.25">
      <c r="A105" s="113"/>
      <c r="B105" s="95" t="s">
        <v>97</v>
      </c>
      <c r="C105" s="88" t="s">
        <v>91</v>
      </c>
      <c r="D105" s="89" t="s">
        <v>92</v>
      </c>
      <c r="E105" s="89"/>
      <c r="F105" s="89"/>
      <c r="G105" s="90"/>
      <c r="H105" s="91" t="s">
        <v>93</v>
      </c>
      <c r="I105" s="92">
        <v>5761.7603420273235</v>
      </c>
      <c r="J105" s="92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0</v>
      </c>
      <c r="R105" s="93">
        <v>0</v>
      </c>
      <c r="S105" s="93">
        <v>0</v>
      </c>
      <c r="T105" s="93">
        <v>0</v>
      </c>
      <c r="U105" s="92">
        <v>0</v>
      </c>
      <c r="V105" s="93">
        <v>0</v>
      </c>
      <c r="W105" s="93">
        <v>0</v>
      </c>
      <c r="X105" s="93">
        <v>0</v>
      </c>
      <c r="Y105" s="93">
        <v>0</v>
      </c>
      <c r="Z105" s="92">
        <v>3.5540269418171397</v>
      </c>
      <c r="AA105" s="93">
        <v>3.5540269418171397</v>
      </c>
      <c r="AB105" s="93">
        <v>0</v>
      </c>
      <c r="AC105" s="94">
        <v>0</v>
      </c>
      <c r="AD105" s="92">
        <v>357.83065825929106</v>
      </c>
      <c r="AE105" s="93">
        <v>0</v>
      </c>
      <c r="AF105" s="93">
        <v>0</v>
      </c>
      <c r="AG105" s="93" t="s">
        <v>94</v>
      </c>
      <c r="AH105" s="93" t="s">
        <v>94</v>
      </c>
      <c r="AI105" s="93" t="s">
        <v>94</v>
      </c>
      <c r="AJ105" s="93">
        <v>0</v>
      </c>
      <c r="AK105" s="93">
        <v>0</v>
      </c>
      <c r="AL105" s="93">
        <v>4.4234260055412244</v>
      </c>
      <c r="AM105" s="93">
        <v>45.610012419986617</v>
      </c>
      <c r="AN105" s="93">
        <v>0</v>
      </c>
      <c r="AO105" s="93">
        <v>0</v>
      </c>
      <c r="AP105" s="93">
        <v>0</v>
      </c>
      <c r="AQ105" s="93">
        <v>0</v>
      </c>
      <c r="AR105" s="93">
        <v>0</v>
      </c>
      <c r="AS105" s="93">
        <v>304.90240756663798</v>
      </c>
      <c r="AT105" s="93">
        <v>2.8948122671252503</v>
      </c>
      <c r="AU105" s="93">
        <v>0</v>
      </c>
      <c r="AV105" s="93">
        <v>0</v>
      </c>
      <c r="AW105" s="93">
        <v>0</v>
      </c>
      <c r="AX105" s="93">
        <v>0</v>
      </c>
      <c r="AY105" s="93">
        <v>0</v>
      </c>
      <c r="AZ105" s="93">
        <v>0</v>
      </c>
      <c r="BA105" s="94">
        <v>26.225279449699052</v>
      </c>
      <c r="BB105" s="92">
        <v>1778.1056654246677</v>
      </c>
      <c r="BC105" s="93" t="s">
        <v>94</v>
      </c>
      <c r="BD105" s="93" t="s">
        <v>94</v>
      </c>
      <c r="BE105" s="93" t="s">
        <v>94</v>
      </c>
      <c r="BF105" s="93" t="s">
        <v>94</v>
      </c>
      <c r="BG105" s="93">
        <v>1.7913442247062195</v>
      </c>
      <c r="BH105" s="93">
        <v>0</v>
      </c>
      <c r="BI105" s="93">
        <v>1273.5263208178083</v>
      </c>
      <c r="BJ105" s="93">
        <v>0</v>
      </c>
      <c r="BK105" s="93">
        <v>0</v>
      </c>
      <c r="BL105" s="93">
        <v>0</v>
      </c>
      <c r="BM105" s="93">
        <v>0</v>
      </c>
      <c r="BN105" s="93">
        <v>2.6685774338396864</v>
      </c>
      <c r="BO105" s="93">
        <v>0</v>
      </c>
      <c r="BP105" s="93">
        <v>0</v>
      </c>
      <c r="BQ105" s="93">
        <v>0</v>
      </c>
      <c r="BR105" s="93">
        <v>0</v>
      </c>
      <c r="BS105" s="93">
        <v>0</v>
      </c>
      <c r="BT105" s="93">
        <v>500.11942294831374</v>
      </c>
      <c r="BU105" s="92">
        <v>0</v>
      </c>
      <c r="BV105" s="93">
        <v>0</v>
      </c>
      <c r="BW105" s="93">
        <v>0</v>
      </c>
      <c r="BX105" s="94" t="s">
        <v>94</v>
      </c>
      <c r="BY105" s="94">
        <v>1660.3611349957007</v>
      </c>
      <c r="BZ105" s="94">
        <v>1935.6835769561478</v>
      </c>
    </row>
    <row r="106" spans="1:79" x14ac:dyDescent="0.25">
      <c r="A106" s="113"/>
      <c r="B106" s="3" t="s">
        <v>99</v>
      </c>
      <c r="C106" s="88" t="s">
        <v>91</v>
      </c>
      <c r="D106" s="89" t="s">
        <v>92</v>
      </c>
      <c r="E106" s="89"/>
      <c r="F106" s="89"/>
      <c r="G106" s="90"/>
      <c r="H106" s="91" t="s">
        <v>93</v>
      </c>
      <c r="I106" s="92">
        <v>7709.0831912439098</v>
      </c>
      <c r="J106" s="92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0</v>
      </c>
      <c r="R106" s="93">
        <v>0</v>
      </c>
      <c r="S106" s="93">
        <v>0</v>
      </c>
      <c r="T106" s="93">
        <v>0</v>
      </c>
      <c r="U106" s="92">
        <v>2.2570937231298367</v>
      </c>
      <c r="V106" s="93">
        <v>2.2570937231298367</v>
      </c>
      <c r="W106" s="93">
        <v>0</v>
      </c>
      <c r="X106" s="93">
        <v>0</v>
      </c>
      <c r="Y106" s="93">
        <v>0</v>
      </c>
      <c r="Z106" s="92">
        <v>0</v>
      </c>
      <c r="AA106" s="93">
        <v>0</v>
      </c>
      <c r="AB106" s="93">
        <v>0</v>
      </c>
      <c r="AC106" s="94">
        <v>0</v>
      </c>
      <c r="AD106" s="92">
        <v>208.30697874271522</v>
      </c>
      <c r="AE106" s="93">
        <v>0</v>
      </c>
      <c r="AF106" s="93">
        <v>0</v>
      </c>
      <c r="AG106" s="93" t="s">
        <v>94</v>
      </c>
      <c r="AH106" s="93" t="s">
        <v>94</v>
      </c>
      <c r="AI106" s="93" t="s">
        <v>94</v>
      </c>
      <c r="AJ106" s="93">
        <v>0</v>
      </c>
      <c r="AK106" s="93">
        <v>0</v>
      </c>
      <c r="AL106" s="93">
        <v>4.3109888220120371</v>
      </c>
      <c r="AM106" s="93">
        <v>125.88104925002388</v>
      </c>
      <c r="AN106" s="93">
        <v>0</v>
      </c>
      <c r="AO106" s="93">
        <v>0</v>
      </c>
      <c r="AP106" s="93">
        <v>0</v>
      </c>
      <c r="AQ106" s="93">
        <v>0</v>
      </c>
      <c r="AR106" s="93">
        <v>0</v>
      </c>
      <c r="AS106" s="93">
        <v>78.114940670679275</v>
      </c>
      <c r="AT106" s="93">
        <v>0</v>
      </c>
      <c r="AU106" s="93">
        <v>0</v>
      </c>
      <c r="AV106" s="93">
        <v>0</v>
      </c>
      <c r="AW106" s="93">
        <v>0</v>
      </c>
      <c r="AX106" s="93">
        <v>0</v>
      </c>
      <c r="AY106" s="93">
        <v>0</v>
      </c>
      <c r="AZ106" s="93">
        <v>0</v>
      </c>
      <c r="BA106" s="94">
        <v>36.070507308684434</v>
      </c>
      <c r="BB106" s="92">
        <v>967.86563640489135</v>
      </c>
      <c r="BC106" s="93" t="s">
        <v>94</v>
      </c>
      <c r="BD106" s="93" t="s">
        <v>94</v>
      </c>
      <c r="BE106" s="93" t="s">
        <v>94</v>
      </c>
      <c r="BF106" s="93" t="s">
        <v>94</v>
      </c>
      <c r="BG106" s="93">
        <v>11.08244960351581</v>
      </c>
      <c r="BH106" s="93">
        <v>0</v>
      </c>
      <c r="BI106" s="93">
        <v>910.67163466131649</v>
      </c>
      <c r="BJ106" s="93">
        <v>0</v>
      </c>
      <c r="BK106" s="93">
        <v>32.650234068978691</v>
      </c>
      <c r="BL106" s="93">
        <v>0</v>
      </c>
      <c r="BM106" s="93">
        <v>0</v>
      </c>
      <c r="BN106" s="93">
        <v>4.9703666523359127</v>
      </c>
      <c r="BO106" s="93">
        <v>3.0131126397248496</v>
      </c>
      <c r="BP106" s="93">
        <v>5.4778387790197769</v>
      </c>
      <c r="BQ106" s="93">
        <v>0</v>
      </c>
      <c r="BR106" s="93">
        <v>0</v>
      </c>
      <c r="BS106" s="93">
        <v>0</v>
      </c>
      <c r="BT106" s="93">
        <v>0</v>
      </c>
      <c r="BU106" s="92">
        <v>0</v>
      </c>
      <c r="BV106" s="93">
        <v>0</v>
      </c>
      <c r="BW106" s="93">
        <v>0</v>
      </c>
      <c r="BX106" s="94" t="s">
        <v>94</v>
      </c>
      <c r="BY106" s="94">
        <v>2613.9294926913153</v>
      </c>
      <c r="BZ106" s="94">
        <v>3880.6534823731731</v>
      </c>
    </row>
    <row r="107" spans="1:79" x14ac:dyDescent="0.25">
      <c r="A107" s="113"/>
      <c r="B107" s="95" t="s">
        <v>98</v>
      </c>
      <c r="C107" s="88" t="s">
        <v>91</v>
      </c>
      <c r="D107" s="89" t="s">
        <v>92</v>
      </c>
      <c r="E107" s="89"/>
      <c r="F107" s="89"/>
      <c r="G107" s="90"/>
      <c r="H107" s="91" t="s">
        <v>93</v>
      </c>
      <c r="I107" s="92">
        <v>4561.8252603420269</v>
      </c>
      <c r="J107" s="92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0</v>
      </c>
      <c r="R107" s="93">
        <v>0</v>
      </c>
      <c r="S107" s="93">
        <v>0</v>
      </c>
      <c r="T107" s="93">
        <v>0</v>
      </c>
      <c r="U107" s="92">
        <v>0</v>
      </c>
      <c r="V107" s="93">
        <v>0</v>
      </c>
      <c r="W107" s="93">
        <v>0</v>
      </c>
      <c r="X107" s="93">
        <v>0</v>
      </c>
      <c r="Y107" s="93">
        <v>0</v>
      </c>
      <c r="Z107" s="92">
        <v>0</v>
      </c>
      <c r="AA107" s="93">
        <v>0</v>
      </c>
      <c r="AB107" s="93">
        <v>0</v>
      </c>
      <c r="AC107" s="94">
        <v>0</v>
      </c>
      <c r="AD107" s="92">
        <v>65.212095156205208</v>
      </c>
      <c r="AE107" s="93">
        <v>0</v>
      </c>
      <c r="AF107" s="93">
        <v>0</v>
      </c>
      <c r="AG107" s="93" t="s">
        <v>94</v>
      </c>
      <c r="AH107" s="93" t="s">
        <v>94</v>
      </c>
      <c r="AI107" s="93" t="s">
        <v>94</v>
      </c>
      <c r="AJ107" s="93">
        <v>0</v>
      </c>
      <c r="AK107" s="93">
        <v>0</v>
      </c>
      <c r="AL107" s="93">
        <v>5.5053979172637808</v>
      </c>
      <c r="AM107" s="93">
        <v>0</v>
      </c>
      <c r="AN107" s="93">
        <v>0</v>
      </c>
      <c r="AO107" s="93">
        <v>0</v>
      </c>
      <c r="AP107" s="93">
        <v>0</v>
      </c>
      <c r="AQ107" s="93">
        <v>10.294258144645074</v>
      </c>
      <c r="AR107" s="93">
        <v>0</v>
      </c>
      <c r="AS107" s="93">
        <v>49.41243909429636</v>
      </c>
      <c r="AT107" s="93">
        <v>0</v>
      </c>
      <c r="AU107" s="93">
        <v>0</v>
      </c>
      <c r="AV107" s="93">
        <v>0</v>
      </c>
      <c r="AW107" s="93">
        <v>0</v>
      </c>
      <c r="AX107" s="93">
        <v>0</v>
      </c>
      <c r="AY107" s="93">
        <v>0</v>
      </c>
      <c r="AZ107" s="93">
        <v>0</v>
      </c>
      <c r="BA107" s="94">
        <v>7.6956147893379185</v>
      </c>
      <c r="BB107" s="92">
        <v>966.03611349957009</v>
      </c>
      <c r="BC107" s="93" t="s">
        <v>94</v>
      </c>
      <c r="BD107" s="93" t="s">
        <v>94</v>
      </c>
      <c r="BE107" s="93" t="s">
        <v>94</v>
      </c>
      <c r="BF107" s="93" t="s">
        <v>94</v>
      </c>
      <c r="BG107" s="93">
        <v>0</v>
      </c>
      <c r="BH107" s="93">
        <v>0</v>
      </c>
      <c r="BI107" s="93">
        <v>501.33753702111397</v>
      </c>
      <c r="BJ107" s="93">
        <v>0</v>
      </c>
      <c r="BK107" s="93">
        <v>0</v>
      </c>
      <c r="BL107" s="93">
        <v>0</v>
      </c>
      <c r="BM107" s="93">
        <v>0</v>
      </c>
      <c r="BN107" s="93">
        <v>0</v>
      </c>
      <c r="BO107" s="93">
        <v>0</v>
      </c>
      <c r="BP107" s="93">
        <v>0</v>
      </c>
      <c r="BQ107" s="93">
        <v>0</v>
      </c>
      <c r="BR107" s="93">
        <v>0</v>
      </c>
      <c r="BS107" s="93">
        <v>0</v>
      </c>
      <c r="BT107" s="93">
        <v>464.69857647845606</v>
      </c>
      <c r="BU107" s="92">
        <v>0</v>
      </c>
      <c r="BV107" s="93">
        <v>0</v>
      </c>
      <c r="BW107" s="93">
        <v>0</v>
      </c>
      <c r="BX107" s="94" t="s">
        <v>94</v>
      </c>
      <c r="BY107" s="94">
        <v>109.29588229674214</v>
      </c>
      <c r="BZ107" s="94">
        <v>3413.5855546001717</v>
      </c>
    </row>
    <row r="108" spans="1:79" x14ac:dyDescent="0.25">
      <c r="B108" s="3" t="s">
        <v>100</v>
      </c>
      <c r="C108" s="88" t="s">
        <v>91</v>
      </c>
      <c r="D108" s="89" t="s">
        <v>92</v>
      </c>
      <c r="H108" s="91" t="s">
        <v>93</v>
      </c>
      <c r="I108" s="92">
        <v>422.53021878284125</v>
      </c>
      <c r="J108" s="92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0</v>
      </c>
      <c r="R108" s="93">
        <v>0</v>
      </c>
      <c r="S108" s="93">
        <v>0</v>
      </c>
      <c r="T108" s="93">
        <v>0</v>
      </c>
      <c r="U108" s="92">
        <v>0</v>
      </c>
      <c r="V108" s="93">
        <v>0</v>
      </c>
      <c r="W108" s="93">
        <v>0</v>
      </c>
      <c r="X108" s="93">
        <v>0</v>
      </c>
      <c r="Y108" s="93">
        <v>0</v>
      </c>
      <c r="Z108" s="92">
        <v>0</v>
      </c>
      <c r="AA108" s="93">
        <v>0</v>
      </c>
      <c r="AB108" s="93">
        <v>0</v>
      </c>
      <c r="AC108" s="94">
        <v>0</v>
      </c>
      <c r="AD108" s="92">
        <v>3.7523168051972866</v>
      </c>
      <c r="AE108" s="93">
        <v>0</v>
      </c>
      <c r="AF108" s="93">
        <v>0</v>
      </c>
      <c r="AG108" s="93" t="s">
        <v>94</v>
      </c>
      <c r="AH108" s="93" t="s">
        <v>94</v>
      </c>
      <c r="AI108" s="93" t="s">
        <v>94</v>
      </c>
      <c r="AJ108" s="93">
        <v>0</v>
      </c>
      <c r="AK108" s="93">
        <v>0</v>
      </c>
      <c r="AL108" s="93">
        <v>1.5525222126683864</v>
      </c>
      <c r="AM108" s="93">
        <v>0</v>
      </c>
      <c r="AN108" s="93">
        <v>0</v>
      </c>
      <c r="AO108" s="93">
        <v>0</v>
      </c>
      <c r="AP108" s="93">
        <v>0</v>
      </c>
      <c r="AQ108" s="93">
        <v>0</v>
      </c>
      <c r="AR108" s="93">
        <v>0</v>
      </c>
      <c r="AS108" s="93">
        <v>2.1660217827457724</v>
      </c>
      <c r="AT108" s="93">
        <v>3.3772809783127924E-2</v>
      </c>
      <c r="AU108" s="93">
        <v>0</v>
      </c>
      <c r="AV108" s="93">
        <v>0</v>
      </c>
      <c r="AW108" s="93">
        <v>0</v>
      </c>
      <c r="AX108" s="93">
        <v>0</v>
      </c>
      <c r="AY108" s="93">
        <v>0</v>
      </c>
      <c r="AZ108" s="93">
        <v>0</v>
      </c>
      <c r="BA108" s="94">
        <v>0</v>
      </c>
      <c r="BB108" s="92">
        <v>12.061717779688545</v>
      </c>
      <c r="BC108" s="93" t="s">
        <v>94</v>
      </c>
      <c r="BD108" s="93" t="s">
        <v>94</v>
      </c>
      <c r="BE108" s="93" t="s">
        <v>94</v>
      </c>
      <c r="BF108" s="93" t="s">
        <v>94</v>
      </c>
      <c r="BG108" s="93">
        <v>0</v>
      </c>
      <c r="BH108" s="93">
        <v>12.061717779688545</v>
      </c>
      <c r="BI108" s="93">
        <v>0</v>
      </c>
      <c r="BJ108" s="93">
        <v>0</v>
      </c>
      <c r="BK108" s="93">
        <v>0</v>
      </c>
      <c r="BL108" s="93">
        <v>0</v>
      </c>
      <c r="BM108" s="93">
        <v>0</v>
      </c>
      <c r="BN108" s="93">
        <v>0</v>
      </c>
      <c r="BO108" s="93">
        <v>0</v>
      </c>
      <c r="BP108" s="93">
        <v>0</v>
      </c>
      <c r="BQ108" s="93">
        <v>0</v>
      </c>
      <c r="BR108" s="93">
        <v>0</v>
      </c>
      <c r="BS108" s="93">
        <v>0</v>
      </c>
      <c r="BT108" s="93">
        <v>0</v>
      </c>
      <c r="BU108" s="92">
        <v>0</v>
      </c>
      <c r="BV108" s="93">
        <v>0</v>
      </c>
      <c r="BW108" s="93">
        <v>0</v>
      </c>
      <c r="BX108" s="94" t="s">
        <v>94</v>
      </c>
      <c r="BY108" s="94">
        <v>337.00878952899586</v>
      </c>
      <c r="BZ108" s="94">
        <v>69.70739466895958</v>
      </c>
    </row>
    <row r="109" spans="1:79" x14ac:dyDescent="0.25">
      <c r="H109" s="4"/>
      <c r="I109" s="4"/>
      <c r="J109" s="4"/>
      <c r="N109" s="4"/>
      <c r="AC109" s="3"/>
      <c r="AP109" s="3"/>
    </row>
    <row r="110" spans="1:79" x14ac:dyDescent="0.25">
      <c r="A110" s="4" t="s">
        <v>12</v>
      </c>
      <c r="B110" s="87" t="s">
        <v>95</v>
      </c>
      <c r="C110" s="88" t="s">
        <v>91</v>
      </c>
      <c r="D110" s="89" t="s">
        <v>92</v>
      </c>
      <c r="E110" s="89"/>
      <c r="G110" s="4"/>
      <c r="H110" s="4"/>
      <c r="I110" s="96">
        <f>I104*0.041868</f>
        <v>192.22818480000001</v>
      </c>
      <c r="J110" s="96">
        <f t="shared" ref="J110:BU110" si="26">J104*0.041868</f>
        <v>0</v>
      </c>
      <c r="K110" s="96">
        <f t="shared" si="26"/>
        <v>0</v>
      </c>
      <c r="L110" s="96">
        <f t="shared" si="26"/>
        <v>0</v>
      </c>
      <c r="M110" s="96">
        <f t="shared" si="26"/>
        <v>0</v>
      </c>
      <c r="N110" s="96">
        <f t="shared" si="26"/>
        <v>0</v>
      </c>
      <c r="O110" s="96">
        <f t="shared" si="26"/>
        <v>0</v>
      </c>
      <c r="P110" s="96">
        <f t="shared" si="26"/>
        <v>0</v>
      </c>
      <c r="Q110" s="96">
        <f t="shared" si="26"/>
        <v>0</v>
      </c>
      <c r="R110" s="96">
        <f t="shared" si="26"/>
        <v>0</v>
      </c>
      <c r="S110" s="96">
        <f t="shared" si="26"/>
        <v>0</v>
      </c>
      <c r="T110" s="96">
        <f t="shared" si="26"/>
        <v>0</v>
      </c>
      <c r="U110" s="96">
        <f t="shared" si="26"/>
        <v>0</v>
      </c>
      <c r="V110" s="96">
        <f t="shared" si="26"/>
        <v>0</v>
      </c>
      <c r="W110" s="96">
        <f t="shared" si="26"/>
        <v>0</v>
      </c>
      <c r="X110" s="96">
        <f t="shared" si="26"/>
        <v>0</v>
      </c>
      <c r="Y110" s="96">
        <f t="shared" si="26"/>
        <v>0</v>
      </c>
      <c r="Z110" s="96">
        <f t="shared" si="26"/>
        <v>0</v>
      </c>
      <c r="AA110" s="96">
        <f t="shared" si="26"/>
        <v>0</v>
      </c>
      <c r="AB110" s="96">
        <f t="shared" si="26"/>
        <v>0</v>
      </c>
      <c r="AC110" s="96">
        <f t="shared" si="26"/>
        <v>0</v>
      </c>
      <c r="AD110" s="96">
        <f t="shared" si="26"/>
        <v>9.1587104999999998</v>
      </c>
      <c r="AE110" s="96">
        <f t="shared" si="26"/>
        <v>0</v>
      </c>
      <c r="AF110" s="96">
        <f t="shared" si="26"/>
        <v>0</v>
      </c>
      <c r="AG110" s="96" t="e">
        <f t="shared" si="26"/>
        <v>#VALUE!</v>
      </c>
      <c r="AH110" s="96" t="e">
        <f t="shared" si="26"/>
        <v>#VALUE!</v>
      </c>
      <c r="AI110" s="96" t="e">
        <f t="shared" si="26"/>
        <v>#VALUE!</v>
      </c>
      <c r="AJ110" s="96">
        <f t="shared" si="26"/>
        <v>0</v>
      </c>
      <c r="AK110" s="96">
        <f t="shared" si="26"/>
        <v>0</v>
      </c>
      <c r="AL110" s="96">
        <f t="shared" si="26"/>
        <v>0.88393600000000006</v>
      </c>
      <c r="AM110" s="96">
        <f t="shared" si="26"/>
        <v>0.86163360000000011</v>
      </c>
      <c r="AN110" s="96">
        <f t="shared" si="26"/>
        <v>0</v>
      </c>
      <c r="AO110" s="96">
        <f t="shared" si="26"/>
        <v>0</v>
      </c>
      <c r="AP110" s="96">
        <f t="shared" si="26"/>
        <v>0</v>
      </c>
      <c r="AQ110" s="96">
        <f t="shared" si="26"/>
        <v>0</v>
      </c>
      <c r="AR110" s="96">
        <f t="shared" si="26"/>
        <v>0</v>
      </c>
      <c r="AS110" s="96">
        <f t="shared" si="26"/>
        <v>7.4032833</v>
      </c>
      <c r="AT110" s="96">
        <f t="shared" si="26"/>
        <v>9.8575999999999993E-3</v>
      </c>
      <c r="AU110" s="96">
        <f t="shared" si="26"/>
        <v>0</v>
      </c>
      <c r="AV110" s="96">
        <f t="shared" si="26"/>
        <v>0</v>
      </c>
      <c r="AW110" s="96">
        <f t="shared" si="26"/>
        <v>0</v>
      </c>
      <c r="AX110" s="96">
        <f t="shared" si="26"/>
        <v>0</v>
      </c>
      <c r="AY110" s="96">
        <f t="shared" si="26"/>
        <v>0</v>
      </c>
      <c r="AZ110" s="96">
        <f t="shared" si="26"/>
        <v>0</v>
      </c>
      <c r="BA110" s="96">
        <f t="shared" si="26"/>
        <v>26.046647100000001</v>
      </c>
      <c r="BB110" s="96">
        <f t="shared" si="26"/>
        <v>51.418703000000008</v>
      </c>
      <c r="BC110" s="96" t="e">
        <f t="shared" si="26"/>
        <v>#VALUE!</v>
      </c>
      <c r="BD110" s="96" t="e">
        <f t="shared" si="26"/>
        <v>#VALUE!</v>
      </c>
      <c r="BE110" s="96" t="e">
        <f t="shared" si="26"/>
        <v>#VALUE!</v>
      </c>
      <c r="BF110" s="96" t="e">
        <f t="shared" si="26"/>
        <v>#VALUE!</v>
      </c>
      <c r="BG110" s="96">
        <f t="shared" si="26"/>
        <v>0.50740399999999997</v>
      </c>
      <c r="BH110" s="96">
        <f t="shared" si="26"/>
        <v>0</v>
      </c>
      <c r="BI110" s="96">
        <f t="shared" si="26"/>
        <v>43.205941000000003</v>
      </c>
      <c r="BJ110" s="96">
        <f t="shared" si="26"/>
        <v>0</v>
      </c>
      <c r="BK110" s="96">
        <f t="shared" si="26"/>
        <v>1.3392090000000001</v>
      </c>
      <c r="BL110" s="96">
        <f t="shared" si="26"/>
        <v>0</v>
      </c>
      <c r="BM110" s="96">
        <f t="shared" si="26"/>
        <v>0</v>
      </c>
      <c r="BN110" s="96">
        <f t="shared" si="26"/>
        <v>0</v>
      </c>
      <c r="BO110" s="96">
        <f t="shared" si="26"/>
        <v>0</v>
      </c>
      <c r="BP110" s="96">
        <f t="shared" si="26"/>
        <v>0</v>
      </c>
      <c r="BQ110" s="96">
        <f t="shared" si="26"/>
        <v>0</v>
      </c>
      <c r="BR110" s="96">
        <f t="shared" si="26"/>
        <v>0</v>
      </c>
      <c r="BS110" s="96">
        <f t="shared" si="26"/>
        <v>0</v>
      </c>
      <c r="BT110" s="96">
        <f t="shared" si="26"/>
        <v>6.3661490000000009</v>
      </c>
      <c r="BU110" s="96">
        <f t="shared" si="26"/>
        <v>0</v>
      </c>
      <c r="BV110" s="96">
        <f t="shared" ref="BV110:BZ110" si="27">BV104*0.041868</f>
        <v>0</v>
      </c>
      <c r="BW110" s="96">
        <f t="shared" si="27"/>
        <v>0</v>
      </c>
      <c r="BX110" s="96" t="e">
        <f t="shared" si="27"/>
        <v>#VALUE!</v>
      </c>
      <c r="BY110" s="96">
        <f t="shared" si="27"/>
        <v>70.093986999999998</v>
      </c>
      <c r="BZ110" s="96">
        <f t="shared" si="27"/>
        <v>35.510137199999996</v>
      </c>
      <c r="CA110" s="4"/>
    </row>
    <row r="111" spans="1:79" x14ac:dyDescent="0.25">
      <c r="B111" s="95" t="s">
        <v>97</v>
      </c>
      <c r="C111" s="88" t="s">
        <v>91</v>
      </c>
      <c r="D111" s="89" t="s">
        <v>92</v>
      </c>
      <c r="E111" s="89"/>
      <c r="H111" s="4"/>
      <c r="I111" s="96">
        <f>I105*0.041868</f>
        <v>241.23338200000001</v>
      </c>
      <c r="J111" s="96">
        <f t="shared" ref="J111:BU111" si="28">J105*0.041868</f>
        <v>0</v>
      </c>
      <c r="K111" s="96">
        <f t="shared" si="28"/>
        <v>0</v>
      </c>
      <c r="L111" s="96">
        <f t="shared" si="28"/>
        <v>0</v>
      </c>
      <c r="M111" s="96">
        <f t="shared" si="28"/>
        <v>0</v>
      </c>
      <c r="N111" s="96">
        <f t="shared" si="28"/>
        <v>0</v>
      </c>
      <c r="O111" s="96">
        <f t="shared" si="28"/>
        <v>0</v>
      </c>
      <c r="P111" s="96">
        <f t="shared" si="28"/>
        <v>0</v>
      </c>
      <c r="Q111" s="96">
        <f t="shared" si="28"/>
        <v>0</v>
      </c>
      <c r="R111" s="96">
        <f t="shared" si="28"/>
        <v>0</v>
      </c>
      <c r="S111" s="96">
        <f t="shared" si="28"/>
        <v>0</v>
      </c>
      <c r="T111" s="96">
        <f t="shared" si="28"/>
        <v>0</v>
      </c>
      <c r="U111" s="96">
        <f t="shared" si="28"/>
        <v>0</v>
      </c>
      <c r="V111" s="96">
        <f t="shared" si="28"/>
        <v>0</v>
      </c>
      <c r="W111" s="96">
        <f t="shared" si="28"/>
        <v>0</v>
      </c>
      <c r="X111" s="96">
        <f t="shared" si="28"/>
        <v>0</v>
      </c>
      <c r="Y111" s="96">
        <f t="shared" si="28"/>
        <v>0</v>
      </c>
      <c r="Z111" s="96">
        <f t="shared" si="28"/>
        <v>0.14880000000000002</v>
      </c>
      <c r="AA111" s="96">
        <f t="shared" si="28"/>
        <v>0.14880000000000002</v>
      </c>
      <c r="AB111" s="96">
        <f t="shared" si="28"/>
        <v>0</v>
      </c>
      <c r="AC111" s="96">
        <f t="shared" si="28"/>
        <v>0</v>
      </c>
      <c r="AD111" s="96">
        <f t="shared" si="28"/>
        <v>14.981653999999999</v>
      </c>
      <c r="AE111" s="96">
        <f t="shared" si="28"/>
        <v>0</v>
      </c>
      <c r="AF111" s="96">
        <f t="shared" si="28"/>
        <v>0</v>
      </c>
      <c r="AG111" s="96" t="e">
        <f t="shared" si="28"/>
        <v>#VALUE!</v>
      </c>
      <c r="AH111" s="96" t="e">
        <f t="shared" si="28"/>
        <v>#VALUE!</v>
      </c>
      <c r="AI111" s="96" t="e">
        <f t="shared" si="28"/>
        <v>#VALUE!</v>
      </c>
      <c r="AJ111" s="96">
        <f t="shared" si="28"/>
        <v>0</v>
      </c>
      <c r="AK111" s="96">
        <f t="shared" si="28"/>
        <v>0</v>
      </c>
      <c r="AL111" s="96">
        <f t="shared" si="28"/>
        <v>0.1852</v>
      </c>
      <c r="AM111" s="96">
        <f t="shared" si="28"/>
        <v>1.9095999999999997</v>
      </c>
      <c r="AN111" s="96">
        <f t="shared" si="28"/>
        <v>0</v>
      </c>
      <c r="AO111" s="96">
        <f t="shared" si="28"/>
        <v>0</v>
      </c>
      <c r="AP111" s="96">
        <f t="shared" si="28"/>
        <v>0</v>
      </c>
      <c r="AQ111" s="96">
        <f t="shared" si="28"/>
        <v>0</v>
      </c>
      <c r="AR111" s="96">
        <f t="shared" si="28"/>
        <v>0</v>
      </c>
      <c r="AS111" s="96">
        <f t="shared" si="28"/>
        <v>12.765654</v>
      </c>
      <c r="AT111" s="96">
        <f t="shared" si="28"/>
        <v>0.12119999999999999</v>
      </c>
      <c r="AU111" s="96">
        <f t="shared" si="28"/>
        <v>0</v>
      </c>
      <c r="AV111" s="96">
        <f t="shared" si="28"/>
        <v>0</v>
      </c>
      <c r="AW111" s="96">
        <f t="shared" si="28"/>
        <v>0</v>
      </c>
      <c r="AX111" s="96">
        <f t="shared" si="28"/>
        <v>0</v>
      </c>
      <c r="AY111" s="96">
        <f t="shared" si="28"/>
        <v>0</v>
      </c>
      <c r="AZ111" s="96">
        <f t="shared" si="28"/>
        <v>0</v>
      </c>
      <c r="BA111" s="96">
        <f t="shared" si="28"/>
        <v>1.0979999999999999</v>
      </c>
      <c r="BB111" s="96">
        <f t="shared" si="28"/>
        <v>74.445727999999988</v>
      </c>
      <c r="BC111" s="96" t="e">
        <f t="shared" si="28"/>
        <v>#VALUE!</v>
      </c>
      <c r="BD111" s="96" t="e">
        <f t="shared" si="28"/>
        <v>#VALUE!</v>
      </c>
      <c r="BE111" s="96" t="e">
        <f t="shared" si="28"/>
        <v>#VALUE!</v>
      </c>
      <c r="BF111" s="96" t="e">
        <f t="shared" si="28"/>
        <v>#VALUE!</v>
      </c>
      <c r="BG111" s="96">
        <f t="shared" si="28"/>
        <v>7.4999999999999997E-2</v>
      </c>
      <c r="BH111" s="96">
        <f t="shared" si="28"/>
        <v>0</v>
      </c>
      <c r="BI111" s="96">
        <f t="shared" si="28"/>
        <v>53.32</v>
      </c>
      <c r="BJ111" s="96">
        <f t="shared" si="28"/>
        <v>0</v>
      </c>
      <c r="BK111" s="96">
        <f t="shared" si="28"/>
        <v>0</v>
      </c>
      <c r="BL111" s="96">
        <f t="shared" si="28"/>
        <v>0</v>
      </c>
      <c r="BM111" s="96">
        <f t="shared" si="28"/>
        <v>0</v>
      </c>
      <c r="BN111" s="96">
        <f t="shared" si="28"/>
        <v>0.11172799999999999</v>
      </c>
      <c r="BO111" s="96">
        <f t="shared" si="28"/>
        <v>0</v>
      </c>
      <c r="BP111" s="96">
        <f t="shared" si="28"/>
        <v>0</v>
      </c>
      <c r="BQ111" s="96">
        <f t="shared" si="28"/>
        <v>0</v>
      </c>
      <c r="BR111" s="96">
        <f t="shared" si="28"/>
        <v>0</v>
      </c>
      <c r="BS111" s="96">
        <f t="shared" si="28"/>
        <v>0</v>
      </c>
      <c r="BT111" s="96">
        <f t="shared" si="28"/>
        <v>20.939</v>
      </c>
      <c r="BU111" s="96">
        <f t="shared" si="28"/>
        <v>0</v>
      </c>
      <c r="BV111" s="96">
        <f t="shared" ref="BV111:BZ111" si="29">BV105*0.041868</f>
        <v>0</v>
      </c>
      <c r="BW111" s="96">
        <f t="shared" si="29"/>
        <v>0</v>
      </c>
      <c r="BX111" s="96" t="e">
        <f t="shared" si="29"/>
        <v>#VALUE!</v>
      </c>
      <c r="BY111" s="96">
        <f t="shared" si="29"/>
        <v>69.516000000000005</v>
      </c>
      <c r="BZ111" s="96">
        <f t="shared" si="29"/>
        <v>81.043199999999999</v>
      </c>
      <c r="CA111" s="4"/>
    </row>
    <row r="112" spans="1:79" x14ac:dyDescent="0.25">
      <c r="B112" s="3" t="s">
        <v>99</v>
      </c>
      <c r="C112" s="88" t="s">
        <v>91</v>
      </c>
      <c r="D112" s="89" t="s">
        <v>92</v>
      </c>
      <c r="H112" s="4"/>
      <c r="I112" s="96">
        <f>I106*0.041868</f>
        <v>322.76389505100002</v>
      </c>
      <c r="J112" s="96">
        <f t="shared" ref="J112:BU112" si="30">J106*0.041868</f>
        <v>0</v>
      </c>
      <c r="K112" s="96">
        <f t="shared" si="30"/>
        <v>0</v>
      </c>
      <c r="L112" s="96">
        <f t="shared" si="30"/>
        <v>0</v>
      </c>
      <c r="M112" s="96">
        <f t="shared" si="30"/>
        <v>0</v>
      </c>
      <c r="N112" s="96">
        <f t="shared" si="30"/>
        <v>0</v>
      </c>
      <c r="O112" s="96">
        <f t="shared" si="30"/>
        <v>0</v>
      </c>
      <c r="P112" s="96">
        <f t="shared" si="30"/>
        <v>0</v>
      </c>
      <c r="Q112" s="96">
        <f t="shared" si="30"/>
        <v>0</v>
      </c>
      <c r="R112" s="96">
        <f t="shared" si="30"/>
        <v>0</v>
      </c>
      <c r="S112" s="96">
        <f t="shared" si="30"/>
        <v>0</v>
      </c>
      <c r="T112" s="96">
        <f t="shared" si="30"/>
        <v>0</v>
      </c>
      <c r="U112" s="96">
        <f t="shared" si="30"/>
        <v>9.4500000000000015E-2</v>
      </c>
      <c r="V112" s="96">
        <f t="shared" si="30"/>
        <v>9.4500000000000015E-2</v>
      </c>
      <c r="W112" s="96">
        <f t="shared" si="30"/>
        <v>0</v>
      </c>
      <c r="X112" s="96">
        <f t="shared" si="30"/>
        <v>0</v>
      </c>
      <c r="Y112" s="96">
        <f t="shared" si="30"/>
        <v>0</v>
      </c>
      <c r="Z112" s="96">
        <f t="shared" si="30"/>
        <v>0</v>
      </c>
      <c r="AA112" s="96">
        <f t="shared" si="30"/>
        <v>0</v>
      </c>
      <c r="AB112" s="96">
        <f t="shared" si="30"/>
        <v>0</v>
      </c>
      <c r="AC112" s="96">
        <f t="shared" si="30"/>
        <v>0</v>
      </c>
      <c r="AD112" s="96">
        <f t="shared" si="30"/>
        <v>8.7213965860000009</v>
      </c>
      <c r="AE112" s="96">
        <f t="shared" si="30"/>
        <v>0</v>
      </c>
      <c r="AF112" s="96">
        <f t="shared" si="30"/>
        <v>0</v>
      </c>
      <c r="AG112" s="96" t="e">
        <f t="shared" si="30"/>
        <v>#VALUE!</v>
      </c>
      <c r="AH112" s="96" t="e">
        <f t="shared" si="30"/>
        <v>#VALUE!</v>
      </c>
      <c r="AI112" s="96" t="e">
        <f t="shared" si="30"/>
        <v>#VALUE!</v>
      </c>
      <c r="AJ112" s="96">
        <f t="shared" si="30"/>
        <v>0</v>
      </c>
      <c r="AK112" s="96">
        <f t="shared" si="30"/>
        <v>0</v>
      </c>
      <c r="AL112" s="96">
        <f t="shared" si="30"/>
        <v>0.18049247999999998</v>
      </c>
      <c r="AM112" s="96">
        <f t="shared" si="30"/>
        <v>5.2703877700000001</v>
      </c>
      <c r="AN112" s="96">
        <f t="shared" si="30"/>
        <v>0</v>
      </c>
      <c r="AO112" s="96">
        <f t="shared" si="30"/>
        <v>0</v>
      </c>
      <c r="AP112" s="96">
        <f t="shared" si="30"/>
        <v>0</v>
      </c>
      <c r="AQ112" s="96">
        <f t="shared" si="30"/>
        <v>0</v>
      </c>
      <c r="AR112" s="96">
        <f t="shared" si="30"/>
        <v>0</v>
      </c>
      <c r="AS112" s="96">
        <f t="shared" si="30"/>
        <v>3.270516336</v>
      </c>
      <c r="AT112" s="96">
        <f t="shared" si="30"/>
        <v>0</v>
      </c>
      <c r="AU112" s="96">
        <f t="shared" si="30"/>
        <v>0</v>
      </c>
      <c r="AV112" s="96">
        <f t="shared" si="30"/>
        <v>0</v>
      </c>
      <c r="AW112" s="96">
        <f t="shared" si="30"/>
        <v>0</v>
      </c>
      <c r="AX112" s="96">
        <f t="shared" si="30"/>
        <v>0</v>
      </c>
      <c r="AY112" s="96">
        <f t="shared" si="30"/>
        <v>0</v>
      </c>
      <c r="AZ112" s="96">
        <f t="shared" si="30"/>
        <v>0</v>
      </c>
      <c r="BA112" s="96">
        <f t="shared" si="30"/>
        <v>1.5102</v>
      </c>
      <c r="BB112" s="96">
        <f t="shared" si="30"/>
        <v>40.522598464999994</v>
      </c>
      <c r="BC112" s="96" t="e">
        <f t="shared" si="30"/>
        <v>#VALUE!</v>
      </c>
      <c r="BD112" s="96" t="e">
        <f t="shared" si="30"/>
        <v>#VALUE!</v>
      </c>
      <c r="BE112" s="96" t="e">
        <f t="shared" si="30"/>
        <v>#VALUE!</v>
      </c>
      <c r="BF112" s="96" t="e">
        <f t="shared" si="30"/>
        <v>#VALUE!</v>
      </c>
      <c r="BG112" s="96">
        <f t="shared" si="30"/>
        <v>0.46399999999999997</v>
      </c>
      <c r="BH112" s="96">
        <f t="shared" si="30"/>
        <v>0</v>
      </c>
      <c r="BI112" s="96">
        <f t="shared" si="30"/>
        <v>38.128</v>
      </c>
      <c r="BJ112" s="96">
        <f t="shared" si="30"/>
        <v>0</v>
      </c>
      <c r="BK112" s="96">
        <f t="shared" si="30"/>
        <v>1.367</v>
      </c>
      <c r="BL112" s="96">
        <f t="shared" si="30"/>
        <v>0</v>
      </c>
      <c r="BM112" s="96">
        <f t="shared" si="30"/>
        <v>0</v>
      </c>
      <c r="BN112" s="96">
        <f t="shared" si="30"/>
        <v>0.20809931100000001</v>
      </c>
      <c r="BO112" s="96">
        <f t="shared" si="30"/>
        <v>0.12615300000000002</v>
      </c>
      <c r="BP112" s="96">
        <f t="shared" si="30"/>
        <v>0.22934615400000002</v>
      </c>
      <c r="BQ112" s="96">
        <f t="shared" si="30"/>
        <v>0</v>
      </c>
      <c r="BR112" s="96">
        <f t="shared" si="30"/>
        <v>0</v>
      </c>
      <c r="BS112" s="96">
        <f t="shared" si="30"/>
        <v>0</v>
      </c>
      <c r="BT112" s="96">
        <f t="shared" si="30"/>
        <v>0</v>
      </c>
      <c r="BU112" s="96">
        <f t="shared" si="30"/>
        <v>0</v>
      </c>
      <c r="BV112" s="96">
        <f t="shared" ref="BV112:BZ112" si="31">BV106*0.041868</f>
        <v>0</v>
      </c>
      <c r="BW112" s="96">
        <f t="shared" si="31"/>
        <v>0</v>
      </c>
      <c r="BX112" s="96" t="e">
        <f t="shared" si="31"/>
        <v>#VALUE!</v>
      </c>
      <c r="BY112" s="96">
        <f t="shared" si="31"/>
        <v>109.44</v>
      </c>
      <c r="BZ112" s="96">
        <f t="shared" si="31"/>
        <v>162.47520000000003</v>
      </c>
    </row>
    <row r="113" spans="1:79" s="95" customFormat="1" ht="11.25" customHeight="1" x14ac:dyDescent="0.25">
      <c r="A113" s="87"/>
      <c r="B113" s="95" t="s">
        <v>98</v>
      </c>
      <c r="C113" s="88" t="s">
        <v>91</v>
      </c>
      <c r="D113" s="89" t="s">
        <v>92</v>
      </c>
      <c r="E113" s="89"/>
      <c r="I113" s="96">
        <f>I107*0.041868</f>
        <v>190.99449999999999</v>
      </c>
      <c r="J113" s="96">
        <f t="shared" ref="J113:BU113" si="32">J107*0.041868</f>
        <v>0</v>
      </c>
      <c r="K113" s="96">
        <f t="shared" si="32"/>
        <v>0</v>
      </c>
      <c r="L113" s="96">
        <f t="shared" si="32"/>
        <v>0</v>
      </c>
      <c r="M113" s="96">
        <f t="shared" si="32"/>
        <v>0</v>
      </c>
      <c r="N113" s="96">
        <f t="shared" si="32"/>
        <v>0</v>
      </c>
      <c r="O113" s="96">
        <f t="shared" si="32"/>
        <v>0</v>
      </c>
      <c r="P113" s="96">
        <f t="shared" si="32"/>
        <v>0</v>
      </c>
      <c r="Q113" s="96">
        <f t="shared" si="32"/>
        <v>0</v>
      </c>
      <c r="R113" s="96">
        <f t="shared" si="32"/>
        <v>0</v>
      </c>
      <c r="S113" s="96">
        <f t="shared" si="32"/>
        <v>0</v>
      </c>
      <c r="T113" s="96">
        <f t="shared" si="32"/>
        <v>0</v>
      </c>
      <c r="U113" s="96">
        <f t="shared" si="32"/>
        <v>0</v>
      </c>
      <c r="V113" s="96">
        <f t="shared" si="32"/>
        <v>0</v>
      </c>
      <c r="W113" s="96">
        <f t="shared" si="32"/>
        <v>0</v>
      </c>
      <c r="X113" s="96">
        <f t="shared" si="32"/>
        <v>0</v>
      </c>
      <c r="Y113" s="96">
        <f t="shared" si="32"/>
        <v>0</v>
      </c>
      <c r="Z113" s="96">
        <f t="shared" si="32"/>
        <v>0</v>
      </c>
      <c r="AA113" s="96">
        <f t="shared" si="32"/>
        <v>0</v>
      </c>
      <c r="AB113" s="96">
        <f t="shared" si="32"/>
        <v>0</v>
      </c>
      <c r="AC113" s="96">
        <f t="shared" si="32"/>
        <v>0</v>
      </c>
      <c r="AD113" s="96">
        <f t="shared" si="32"/>
        <v>2.7302999999999997</v>
      </c>
      <c r="AE113" s="96">
        <f t="shared" si="32"/>
        <v>0</v>
      </c>
      <c r="AF113" s="96">
        <f t="shared" si="32"/>
        <v>0</v>
      </c>
      <c r="AG113" s="96" t="e">
        <f t="shared" si="32"/>
        <v>#VALUE!</v>
      </c>
      <c r="AH113" s="96" t="e">
        <f t="shared" si="32"/>
        <v>#VALUE!</v>
      </c>
      <c r="AI113" s="96" t="e">
        <f t="shared" si="32"/>
        <v>#VALUE!</v>
      </c>
      <c r="AJ113" s="96">
        <f t="shared" si="32"/>
        <v>0</v>
      </c>
      <c r="AK113" s="96">
        <f t="shared" si="32"/>
        <v>0</v>
      </c>
      <c r="AL113" s="96">
        <f t="shared" si="32"/>
        <v>0.23049999999999998</v>
      </c>
      <c r="AM113" s="96">
        <f t="shared" si="32"/>
        <v>0</v>
      </c>
      <c r="AN113" s="96">
        <f t="shared" si="32"/>
        <v>0</v>
      </c>
      <c r="AO113" s="96">
        <f t="shared" si="32"/>
        <v>0</v>
      </c>
      <c r="AP113" s="96">
        <f t="shared" si="32"/>
        <v>0</v>
      </c>
      <c r="AQ113" s="96">
        <f t="shared" si="32"/>
        <v>0.43099999999999999</v>
      </c>
      <c r="AR113" s="96">
        <f t="shared" si="32"/>
        <v>0</v>
      </c>
      <c r="AS113" s="96">
        <f t="shared" si="32"/>
        <v>2.0688</v>
      </c>
      <c r="AT113" s="96">
        <f t="shared" si="32"/>
        <v>0</v>
      </c>
      <c r="AU113" s="96">
        <f t="shared" si="32"/>
        <v>0</v>
      </c>
      <c r="AV113" s="96">
        <f t="shared" si="32"/>
        <v>0</v>
      </c>
      <c r="AW113" s="96">
        <f t="shared" si="32"/>
        <v>0</v>
      </c>
      <c r="AX113" s="96">
        <f t="shared" si="32"/>
        <v>0</v>
      </c>
      <c r="AY113" s="96">
        <f t="shared" si="32"/>
        <v>0</v>
      </c>
      <c r="AZ113" s="96">
        <f t="shared" si="32"/>
        <v>0</v>
      </c>
      <c r="BA113" s="96">
        <f t="shared" si="32"/>
        <v>0.32219999999999999</v>
      </c>
      <c r="BB113" s="96">
        <f t="shared" si="32"/>
        <v>40.446000000000005</v>
      </c>
      <c r="BC113" s="96" t="e">
        <f t="shared" si="32"/>
        <v>#VALUE!</v>
      </c>
      <c r="BD113" s="96" t="e">
        <f t="shared" si="32"/>
        <v>#VALUE!</v>
      </c>
      <c r="BE113" s="96" t="e">
        <f t="shared" si="32"/>
        <v>#VALUE!</v>
      </c>
      <c r="BF113" s="96" t="e">
        <f t="shared" si="32"/>
        <v>#VALUE!</v>
      </c>
      <c r="BG113" s="96">
        <f t="shared" si="32"/>
        <v>0</v>
      </c>
      <c r="BH113" s="96">
        <f t="shared" si="32"/>
        <v>0</v>
      </c>
      <c r="BI113" s="96">
        <f t="shared" si="32"/>
        <v>20.990000000000002</v>
      </c>
      <c r="BJ113" s="96">
        <f t="shared" si="32"/>
        <v>0</v>
      </c>
      <c r="BK113" s="96">
        <f t="shared" si="32"/>
        <v>0</v>
      </c>
      <c r="BL113" s="96">
        <f t="shared" si="32"/>
        <v>0</v>
      </c>
      <c r="BM113" s="96">
        <f t="shared" si="32"/>
        <v>0</v>
      </c>
      <c r="BN113" s="96">
        <f t="shared" si="32"/>
        <v>0</v>
      </c>
      <c r="BO113" s="96">
        <f t="shared" si="32"/>
        <v>0</v>
      </c>
      <c r="BP113" s="96">
        <f t="shared" si="32"/>
        <v>0</v>
      </c>
      <c r="BQ113" s="96">
        <f t="shared" si="32"/>
        <v>0</v>
      </c>
      <c r="BR113" s="96">
        <f t="shared" si="32"/>
        <v>0</v>
      </c>
      <c r="BS113" s="96">
        <f t="shared" si="32"/>
        <v>0</v>
      </c>
      <c r="BT113" s="96">
        <f t="shared" si="32"/>
        <v>19.456</v>
      </c>
      <c r="BU113" s="96">
        <f t="shared" si="32"/>
        <v>0</v>
      </c>
      <c r="BV113" s="96">
        <f t="shared" ref="BV113:BZ113" si="33">BV107*0.041868</f>
        <v>0</v>
      </c>
      <c r="BW113" s="96">
        <f t="shared" si="33"/>
        <v>0</v>
      </c>
      <c r="BX113" s="96" t="e">
        <f t="shared" si="33"/>
        <v>#VALUE!</v>
      </c>
      <c r="BY113" s="96">
        <f t="shared" si="33"/>
        <v>4.5759999999999996</v>
      </c>
      <c r="BZ113" s="96">
        <f t="shared" si="33"/>
        <v>142.91999999999999</v>
      </c>
    </row>
    <row r="114" spans="1:79" x14ac:dyDescent="0.25">
      <c r="B114" s="3" t="s">
        <v>100</v>
      </c>
      <c r="C114" s="88" t="s">
        <v>91</v>
      </c>
      <c r="D114" s="89" t="s">
        <v>92</v>
      </c>
      <c r="E114" s="89"/>
      <c r="H114" s="4"/>
      <c r="I114" s="96">
        <f>I108*0.041868</f>
        <v>17.690495199999997</v>
      </c>
      <c r="J114" s="96">
        <f t="shared" ref="J114:BU114" si="34">J108*0.041868</f>
        <v>0</v>
      </c>
      <c r="K114" s="96">
        <f t="shared" si="34"/>
        <v>0</v>
      </c>
      <c r="L114" s="96">
        <f t="shared" si="34"/>
        <v>0</v>
      </c>
      <c r="M114" s="96">
        <f t="shared" si="34"/>
        <v>0</v>
      </c>
      <c r="N114" s="96">
        <f t="shared" si="34"/>
        <v>0</v>
      </c>
      <c r="O114" s="96">
        <f t="shared" si="34"/>
        <v>0</v>
      </c>
      <c r="P114" s="96">
        <f t="shared" si="34"/>
        <v>0</v>
      </c>
      <c r="Q114" s="96">
        <f t="shared" si="34"/>
        <v>0</v>
      </c>
      <c r="R114" s="96">
        <f t="shared" si="34"/>
        <v>0</v>
      </c>
      <c r="S114" s="96">
        <f t="shared" si="34"/>
        <v>0</v>
      </c>
      <c r="T114" s="96">
        <f t="shared" si="34"/>
        <v>0</v>
      </c>
      <c r="U114" s="96">
        <f t="shared" si="34"/>
        <v>0</v>
      </c>
      <c r="V114" s="96">
        <f t="shared" si="34"/>
        <v>0</v>
      </c>
      <c r="W114" s="96">
        <f t="shared" si="34"/>
        <v>0</v>
      </c>
      <c r="X114" s="96">
        <f t="shared" si="34"/>
        <v>0</v>
      </c>
      <c r="Y114" s="96">
        <f t="shared" si="34"/>
        <v>0</v>
      </c>
      <c r="Z114" s="96">
        <f t="shared" si="34"/>
        <v>0</v>
      </c>
      <c r="AA114" s="96">
        <f t="shared" si="34"/>
        <v>0</v>
      </c>
      <c r="AB114" s="96">
        <f t="shared" si="34"/>
        <v>0</v>
      </c>
      <c r="AC114" s="96">
        <f t="shared" si="34"/>
        <v>0</v>
      </c>
      <c r="AD114" s="96">
        <f t="shared" si="34"/>
        <v>0.15710199999999999</v>
      </c>
      <c r="AE114" s="96">
        <f t="shared" si="34"/>
        <v>0</v>
      </c>
      <c r="AF114" s="96">
        <f t="shared" si="34"/>
        <v>0</v>
      </c>
      <c r="AG114" s="96" t="e">
        <f t="shared" si="34"/>
        <v>#VALUE!</v>
      </c>
      <c r="AH114" s="96" t="e">
        <f t="shared" si="34"/>
        <v>#VALUE!</v>
      </c>
      <c r="AI114" s="96" t="e">
        <f t="shared" si="34"/>
        <v>#VALUE!</v>
      </c>
      <c r="AJ114" s="96">
        <f t="shared" si="34"/>
        <v>0</v>
      </c>
      <c r="AK114" s="96">
        <f t="shared" si="34"/>
        <v>0</v>
      </c>
      <c r="AL114" s="96">
        <f t="shared" si="34"/>
        <v>6.5001000000000003E-2</v>
      </c>
      <c r="AM114" s="96">
        <f t="shared" si="34"/>
        <v>0</v>
      </c>
      <c r="AN114" s="96">
        <f t="shared" si="34"/>
        <v>0</v>
      </c>
      <c r="AO114" s="96">
        <f t="shared" si="34"/>
        <v>0</v>
      </c>
      <c r="AP114" s="96">
        <f t="shared" si="34"/>
        <v>0</v>
      </c>
      <c r="AQ114" s="96">
        <f t="shared" si="34"/>
        <v>0</v>
      </c>
      <c r="AR114" s="96">
        <f t="shared" si="34"/>
        <v>0</v>
      </c>
      <c r="AS114" s="96">
        <f t="shared" si="34"/>
        <v>9.0687000000000004E-2</v>
      </c>
      <c r="AT114" s="96">
        <f t="shared" si="34"/>
        <v>1.4140000000000001E-3</v>
      </c>
      <c r="AU114" s="96">
        <f t="shared" si="34"/>
        <v>0</v>
      </c>
      <c r="AV114" s="96">
        <f t="shared" si="34"/>
        <v>0</v>
      </c>
      <c r="AW114" s="96">
        <f t="shared" si="34"/>
        <v>0</v>
      </c>
      <c r="AX114" s="96">
        <f t="shared" si="34"/>
        <v>0</v>
      </c>
      <c r="AY114" s="96">
        <f t="shared" si="34"/>
        <v>0</v>
      </c>
      <c r="AZ114" s="96">
        <f t="shared" si="34"/>
        <v>0</v>
      </c>
      <c r="BA114" s="96">
        <f t="shared" si="34"/>
        <v>0</v>
      </c>
      <c r="BB114" s="96">
        <f t="shared" si="34"/>
        <v>0.505</v>
      </c>
      <c r="BC114" s="96" t="e">
        <f t="shared" si="34"/>
        <v>#VALUE!</v>
      </c>
      <c r="BD114" s="96" t="e">
        <f t="shared" si="34"/>
        <v>#VALUE!</v>
      </c>
      <c r="BE114" s="96" t="e">
        <f t="shared" si="34"/>
        <v>#VALUE!</v>
      </c>
      <c r="BF114" s="96" t="e">
        <f t="shared" si="34"/>
        <v>#VALUE!</v>
      </c>
      <c r="BG114" s="96">
        <f t="shared" si="34"/>
        <v>0</v>
      </c>
      <c r="BH114" s="96">
        <f t="shared" si="34"/>
        <v>0.505</v>
      </c>
      <c r="BI114" s="96">
        <f t="shared" si="34"/>
        <v>0</v>
      </c>
      <c r="BJ114" s="96">
        <f t="shared" si="34"/>
        <v>0</v>
      </c>
      <c r="BK114" s="96">
        <f t="shared" si="34"/>
        <v>0</v>
      </c>
      <c r="BL114" s="96">
        <f t="shared" si="34"/>
        <v>0</v>
      </c>
      <c r="BM114" s="96">
        <f t="shared" si="34"/>
        <v>0</v>
      </c>
      <c r="BN114" s="96">
        <f t="shared" si="34"/>
        <v>0</v>
      </c>
      <c r="BO114" s="96">
        <f t="shared" si="34"/>
        <v>0</v>
      </c>
      <c r="BP114" s="96">
        <f t="shared" si="34"/>
        <v>0</v>
      </c>
      <c r="BQ114" s="96">
        <f t="shared" si="34"/>
        <v>0</v>
      </c>
      <c r="BR114" s="96">
        <f t="shared" si="34"/>
        <v>0</v>
      </c>
      <c r="BS114" s="96">
        <f t="shared" si="34"/>
        <v>0</v>
      </c>
      <c r="BT114" s="96">
        <f t="shared" si="34"/>
        <v>0</v>
      </c>
      <c r="BU114" s="96">
        <f t="shared" si="34"/>
        <v>0</v>
      </c>
      <c r="BV114" s="96">
        <f t="shared" ref="BV114:BZ114" si="35">BV108*0.041868</f>
        <v>0</v>
      </c>
      <c r="BW114" s="96">
        <f t="shared" si="35"/>
        <v>0</v>
      </c>
      <c r="BX114" s="96" t="e">
        <f t="shared" si="35"/>
        <v>#VALUE!</v>
      </c>
      <c r="BY114" s="96">
        <f t="shared" si="35"/>
        <v>14.109883999999999</v>
      </c>
      <c r="BZ114" s="96">
        <f t="shared" si="35"/>
        <v>2.9185091999999999</v>
      </c>
    </row>
    <row r="115" spans="1:79" x14ac:dyDescent="0.25">
      <c r="B115" s="3" t="s">
        <v>101</v>
      </c>
      <c r="C115" s="88" t="s">
        <v>91</v>
      </c>
      <c r="D115" s="89" t="s">
        <v>92</v>
      </c>
      <c r="H115" s="4"/>
      <c r="I115" s="10">
        <f>SUM(I110:I114)</f>
        <v>964.91045705100009</v>
      </c>
      <c r="J115" s="10">
        <f t="shared" ref="J115:BU115" si="36">SUM(J110:J114)</f>
        <v>0</v>
      </c>
      <c r="K115" s="10">
        <f t="shared" si="36"/>
        <v>0</v>
      </c>
      <c r="L115" s="10">
        <f t="shared" si="36"/>
        <v>0</v>
      </c>
      <c r="M115" s="10">
        <f t="shared" si="36"/>
        <v>0</v>
      </c>
      <c r="N115" s="10">
        <f t="shared" si="36"/>
        <v>0</v>
      </c>
      <c r="O115" s="10">
        <f t="shared" si="36"/>
        <v>0</v>
      </c>
      <c r="P115" s="10">
        <f t="shared" si="36"/>
        <v>0</v>
      </c>
      <c r="Q115" s="10">
        <f t="shared" si="36"/>
        <v>0</v>
      </c>
      <c r="R115" s="10">
        <f t="shared" si="36"/>
        <v>0</v>
      </c>
      <c r="S115" s="10">
        <f t="shared" si="36"/>
        <v>0</v>
      </c>
      <c r="T115" s="10">
        <f t="shared" si="36"/>
        <v>0</v>
      </c>
      <c r="U115" s="10">
        <f t="shared" si="36"/>
        <v>9.4500000000000015E-2</v>
      </c>
      <c r="V115" s="10">
        <f t="shared" si="36"/>
        <v>9.4500000000000015E-2</v>
      </c>
      <c r="W115" s="10">
        <f t="shared" si="36"/>
        <v>0</v>
      </c>
      <c r="X115" s="10">
        <f t="shared" si="36"/>
        <v>0</v>
      </c>
      <c r="Y115" s="10">
        <f t="shared" si="36"/>
        <v>0</v>
      </c>
      <c r="Z115" s="10">
        <f t="shared" si="36"/>
        <v>0.14880000000000002</v>
      </c>
      <c r="AA115" s="10">
        <f t="shared" si="36"/>
        <v>0.14880000000000002</v>
      </c>
      <c r="AB115" s="10">
        <f t="shared" si="36"/>
        <v>0</v>
      </c>
      <c r="AC115" s="10">
        <f t="shared" si="36"/>
        <v>0</v>
      </c>
      <c r="AD115" s="10">
        <f t="shared" si="36"/>
        <v>35.749163086000003</v>
      </c>
      <c r="AE115" s="10">
        <f t="shared" si="36"/>
        <v>0</v>
      </c>
      <c r="AF115" s="10">
        <f t="shared" si="36"/>
        <v>0</v>
      </c>
      <c r="AG115" s="10" t="e">
        <f t="shared" si="36"/>
        <v>#VALUE!</v>
      </c>
      <c r="AH115" s="10" t="e">
        <f t="shared" si="36"/>
        <v>#VALUE!</v>
      </c>
      <c r="AI115" s="10" t="e">
        <f t="shared" si="36"/>
        <v>#VALUE!</v>
      </c>
      <c r="AJ115" s="10">
        <f t="shared" si="36"/>
        <v>0</v>
      </c>
      <c r="AK115" s="10">
        <f t="shared" si="36"/>
        <v>0</v>
      </c>
      <c r="AL115" s="10">
        <f t="shared" si="36"/>
        <v>1.5451294800000002</v>
      </c>
      <c r="AM115" s="10">
        <f t="shared" si="36"/>
        <v>8.0416213699999997</v>
      </c>
      <c r="AN115" s="10">
        <f t="shared" si="36"/>
        <v>0</v>
      </c>
      <c r="AO115" s="10">
        <f t="shared" si="36"/>
        <v>0</v>
      </c>
      <c r="AP115" s="10">
        <f t="shared" si="36"/>
        <v>0</v>
      </c>
      <c r="AQ115" s="10">
        <f t="shared" si="36"/>
        <v>0.43099999999999999</v>
      </c>
      <c r="AR115" s="10">
        <f t="shared" si="36"/>
        <v>0</v>
      </c>
      <c r="AS115" s="10">
        <f t="shared" si="36"/>
        <v>25.598940635999998</v>
      </c>
      <c r="AT115" s="10">
        <f t="shared" si="36"/>
        <v>0.13247159999999999</v>
      </c>
      <c r="AU115" s="10">
        <f t="shared" si="36"/>
        <v>0</v>
      </c>
      <c r="AV115" s="10">
        <f t="shared" si="36"/>
        <v>0</v>
      </c>
      <c r="AW115" s="10">
        <f t="shared" si="36"/>
        <v>0</v>
      </c>
      <c r="AX115" s="10">
        <f t="shared" si="36"/>
        <v>0</v>
      </c>
      <c r="AY115" s="10">
        <f t="shared" si="36"/>
        <v>0</v>
      </c>
      <c r="AZ115" s="10">
        <f t="shared" si="36"/>
        <v>0</v>
      </c>
      <c r="BA115" s="10">
        <f t="shared" si="36"/>
        <v>28.9770471</v>
      </c>
      <c r="BB115" s="10">
        <f t="shared" si="36"/>
        <v>207.33802946499998</v>
      </c>
      <c r="BC115" s="10" t="e">
        <f t="shared" si="36"/>
        <v>#VALUE!</v>
      </c>
      <c r="BD115" s="10" t="e">
        <f t="shared" si="36"/>
        <v>#VALUE!</v>
      </c>
      <c r="BE115" s="10" t="e">
        <f t="shared" si="36"/>
        <v>#VALUE!</v>
      </c>
      <c r="BF115" s="10" t="e">
        <f t="shared" si="36"/>
        <v>#VALUE!</v>
      </c>
      <c r="BG115" s="10">
        <f t="shared" si="36"/>
        <v>1.0464039999999999</v>
      </c>
      <c r="BH115" s="10">
        <f t="shared" si="36"/>
        <v>0.505</v>
      </c>
      <c r="BI115" s="10">
        <f t="shared" si="36"/>
        <v>155.64394100000001</v>
      </c>
      <c r="BJ115" s="10">
        <f t="shared" si="36"/>
        <v>0</v>
      </c>
      <c r="BK115" s="10">
        <f t="shared" si="36"/>
        <v>2.7062090000000003</v>
      </c>
      <c r="BL115" s="10">
        <f t="shared" si="36"/>
        <v>0</v>
      </c>
      <c r="BM115" s="10">
        <f t="shared" si="36"/>
        <v>0</v>
      </c>
      <c r="BN115" s="10">
        <f t="shared" si="36"/>
        <v>0.319827311</v>
      </c>
      <c r="BO115" s="10">
        <f t="shared" si="36"/>
        <v>0.12615300000000002</v>
      </c>
      <c r="BP115" s="10">
        <f t="shared" si="36"/>
        <v>0.22934615400000002</v>
      </c>
      <c r="BQ115" s="10">
        <f t="shared" si="36"/>
        <v>0</v>
      </c>
      <c r="BR115" s="10">
        <f t="shared" si="36"/>
        <v>0</v>
      </c>
      <c r="BS115" s="10">
        <f t="shared" si="36"/>
        <v>0</v>
      </c>
      <c r="BT115" s="10">
        <f t="shared" si="36"/>
        <v>46.761149000000003</v>
      </c>
      <c r="BU115" s="10">
        <f t="shared" si="36"/>
        <v>0</v>
      </c>
      <c r="BV115" s="10">
        <f t="shared" ref="BV115:BZ115" si="37">SUM(BV110:BV114)</f>
        <v>0</v>
      </c>
      <c r="BW115" s="10">
        <f t="shared" si="37"/>
        <v>0</v>
      </c>
      <c r="BX115" s="10" t="e">
        <f t="shared" si="37"/>
        <v>#VALUE!</v>
      </c>
      <c r="BY115" s="10">
        <f t="shared" si="37"/>
        <v>267.73587099999997</v>
      </c>
      <c r="BZ115" s="10">
        <f t="shared" si="37"/>
        <v>424.86704640000005</v>
      </c>
    </row>
    <row r="116" spans="1:79" s="95" customFormat="1" ht="11.25" customHeight="1" x14ac:dyDescent="0.25">
      <c r="A116" s="87"/>
    </row>
    <row r="117" spans="1:79" s="95" customFormat="1" ht="11.25" customHeight="1" x14ac:dyDescent="0.25">
      <c r="A117" s="99"/>
    </row>
    <row r="118" spans="1:79" s="95" customFormat="1" ht="11.25" customHeight="1" x14ac:dyDescent="0.25">
      <c r="A118" s="99"/>
    </row>
    <row r="119" spans="1:79" x14ac:dyDescent="0.25">
      <c r="P119" s="4"/>
      <c r="Q119" s="4"/>
      <c r="R119" s="4"/>
      <c r="AC119" s="3"/>
      <c r="AP119" s="3"/>
    </row>
    <row r="120" spans="1:79" s="95" customFormat="1" ht="11.25" customHeight="1" x14ac:dyDescent="0.25">
      <c r="A120" s="87"/>
      <c r="D120" s="89"/>
      <c r="E120" s="89"/>
      <c r="F120" s="89"/>
      <c r="G120" s="90"/>
    </row>
    <row r="121" spans="1:79" s="95" customFormat="1" ht="11.25" customHeight="1" x14ac:dyDescent="0.25">
      <c r="A121" s="113" t="s">
        <v>96</v>
      </c>
      <c r="B121" s="87" t="s">
        <v>95</v>
      </c>
      <c r="C121" s="88" t="s">
        <v>91</v>
      </c>
      <c r="D121" s="89" t="s">
        <v>102</v>
      </c>
      <c r="E121" s="89"/>
      <c r="F121" s="89"/>
      <c r="G121" s="90"/>
      <c r="H121" s="91" t="s">
        <v>103</v>
      </c>
      <c r="I121" s="92">
        <v>2016.0630362090378</v>
      </c>
      <c r="J121" s="92">
        <v>0</v>
      </c>
      <c r="K121" s="93">
        <v>0</v>
      </c>
      <c r="L121" s="93">
        <v>0</v>
      </c>
      <c r="M121" s="93">
        <v>0</v>
      </c>
      <c r="N121" s="93">
        <v>0</v>
      </c>
      <c r="O121" s="93">
        <v>0</v>
      </c>
      <c r="P121" s="93">
        <v>0</v>
      </c>
      <c r="Q121" s="93">
        <v>0</v>
      </c>
      <c r="R121" s="93">
        <v>0</v>
      </c>
      <c r="S121" s="93">
        <v>0</v>
      </c>
      <c r="T121" s="93">
        <v>0</v>
      </c>
      <c r="U121" s="92">
        <v>0</v>
      </c>
      <c r="V121" s="93">
        <v>0</v>
      </c>
      <c r="W121" s="93">
        <v>0</v>
      </c>
      <c r="X121" s="93">
        <v>0</v>
      </c>
      <c r="Y121" s="93">
        <v>0</v>
      </c>
      <c r="Z121" s="92">
        <v>0</v>
      </c>
      <c r="AA121" s="93">
        <v>0</v>
      </c>
      <c r="AB121" s="93">
        <v>0</v>
      </c>
      <c r="AC121" s="94">
        <v>0</v>
      </c>
      <c r="AD121" s="92">
        <v>57.301342313939045</v>
      </c>
      <c r="AE121" s="93">
        <v>0</v>
      </c>
      <c r="AF121" s="93">
        <v>0</v>
      </c>
      <c r="AG121" s="93" t="s">
        <v>94</v>
      </c>
      <c r="AH121" s="93" t="s">
        <v>94</v>
      </c>
      <c r="AI121" s="93" t="s">
        <v>94</v>
      </c>
      <c r="AJ121" s="93">
        <v>0</v>
      </c>
      <c r="AK121" s="93">
        <v>0</v>
      </c>
      <c r="AL121" s="93">
        <v>9.5553167096589267</v>
      </c>
      <c r="AM121" s="93">
        <v>0</v>
      </c>
      <c r="AN121" s="93">
        <v>0</v>
      </c>
      <c r="AO121" s="93">
        <v>0</v>
      </c>
      <c r="AP121" s="93">
        <v>0</v>
      </c>
      <c r="AQ121" s="93">
        <v>0</v>
      </c>
      <c r="AR121" s="93">
        <v>0</v>
      </c>
      <c r="AS121" s="93">
        <v>47.185396961880194</v>
      </c>
      <c r="AT121" s="93">
        <v>0.56062864239992349</v>
      </c>
      <c r="AU121" s="93">
        <v>0</v>
      </c>
      <c r="AV121" s="93">
        <v>0</v>
      </c>
      <c r="AW121" s="93">
        <v>0</v>
      </c>
      <c r="AX121" s="93">
        <v>0</v>
      </c>
      <c r="AY121" s="93">
        <v>0</v>
      </c>
      <c r="AZ121" s="93">
        <v>0</v>
      </c>
      <c r="BA121" s="94">
        <v>193.21466036113497</v>
      </c>
      <c r="BB121" s="92">
        <v>62.943560714626919</v>
      </c>
      <c r="BC121" s="93" t="s">
        <v>94</v>
      </c>
      <c r="BD121" s="93" t="s">
        <v>94</v>
      </c>
      <c r="BE121" s="93" t="s">
        <v>94</v>
      </c>
      <c r="BF121" s="93" t="s">
        <v>94</v>
      </c>
      <c r="BG121" s="93">
        <v>2.138673927581924</v>
      </c>
      <c r="BH121" s="93">
        <v>0</v>
      </c>
      <c r="BI121" s="93">
        <v>36.280309544282026</v>
      </c>
      <c r="BJ121" s="93">
        <v>0</v>
      </c>
      <c r="BK121" s="93">
        <v>16.308445590904746</v>
      </c>
      <c r="BL121" s="93">
        <v>8.2161316518582197</v>
      </c>
      <c r="BM121" s="93">
        <v>0</v>
      </c>
      <c r="BN121" s="93">
        <v>0</v>
      </c>
      <c r="BO121" s="93">
        <v>0</v>
      </c>
      <c r="BP121" s="93">
        <v>0</v>
      </c>
      <c r="BQ121" s="93">
        <v>0</v>
      </c>
      <c r="BR121" s="93">
        <v>0</v>
      </c>
      <c r="BS121" s="93">
        <v>0</v>
      </c>
      <c r="BT121" s="93">
        <v>0</v>
      </c>
      <c r="BU121" s="92">
        <v>6.7222938759912108</v>
      </c>
      <c r="BV121" s="93">
        <v>0</v>
      </c>
      <c r="BW121" s="93">
        <v>6.7222938759912108</v>
      </c>
      <c r="BX121" s="94" t="s">
        <v>94</v>
      </c>
      <c r="BY121" s="94">
        <v>777.11531479889175</v>
      </c>
      <c r="BZ121" s="94">
        <v>918.76586414445387</v>
      </c>
    </row>
    <row r="122" spans="1:79" s="95" customFormat="1" ht="11.25" customHeight="1" x14ac:dyDescent="0.25">
      <c r="A122" s="113"/>
      <c r="B122" s="95" t="s">
        <v>97</v>
      </c>
      <c r="C122" s="88" t="s">
        <v>91</v>
      </c>
      <c r="D122" s="89" t="s">
        <v>102</v>
      </c>
      <c r="F122" s="89"/>
      <c r="G122" s="90"/>
      <c r="H122" s="91" t="s">
        <v>103</v>
      </c>
      <c r="I122" s="92">
        <v>2960.0037737651664</v>
      </c>
      <c r="J122" s="92">
        <v>0</v>
      </c>
      <c r="K122" s="93">
        <v>0</v>
      </c>
      <c r="L122" s="93">
        <v>0</v>
      </c>
      <c r="M122" s="93">
        <v>0</v>
      </c>
      <c r="N122" s="93">
        <v>0</v>
      </c>
      <c r="O122" s="93">
        <v>0</v>
      </c>
      <c r="P122" s="93">
        <v>0</v>
      </c>
      <c r="Q122" s="93">
        <v>0</v>
      </c>
      <c r="R122" s="93">
        <v>0</v>
      </c>
      <c r="S122" s="93">
        <v>0</v>
      </c>
      <c r="T122" s="93">
        <v>0</v>
      </c>
      <c r="U122" s="92">
        <v>0</v>
      </c>
      <c r="V122" s="93">
        <v>0</v>
      </c>
      <c r="W122" s="93">
        <v>0</v>
      </c>
      <c r="X122" s="93">
        <v>0</v>
      </c>
      <c r="Y122" s="93">
        <v>0</v>
      </c>
      <c r="Z122" s="92">
        <v>2.3693512945447597</v>
      </c>
      <c r="AA122" s="93">
        <v>2.3693512945447597</v>
      </c>
      <c r="AB122" s="93">
        <v>0</v>
      </c>
      <c r="AC122" s="94">
        <v>0</v>
      </c>
      <c r="AD122" s="92">
        <v>265.83247348810545</v>
      </c>
      <c r="AE122" s="93">
        <v>0</v>
      </c>
      <c r="AF122" s="93">
        <v>0</v>
      </c>
      <c r="AG122" s="93" t="s">
        <v>94</v>
      </c>
      <c r="AH122" s="93" t="s">
        <v>94</v>
      </c>
      <c r="AI122" s="93" t="s">
        <v>94</v>
      </c>
      <c r="AJ122" s="93">
        <v>0</v>
      </c>
      <c r="AK122" s="93">
        <v>0</v>
      </c>
      <c r="AL122" s="93">
        <v>0</v>
      </c>
      <c r="AM122" s="93">
        <v>17.622050253176649</v>
      </c>
      <c r="AN122" s="93">
        <v>0</v>
      </c>
      <c r="AO122" s="93">
        <v>0</v>
      </c>
      <c r="AP122" s="93">
        <v>0</v>
      </c>
      <c r="AQ122" s="93">
        <v>0</v>
      </c>
      <c r="AR122" s="93">
        <v>0</v>
      </c>
      <c r="AS122" s="93">
        <v>212.5077386070507</v>
      </c>
      <c r="AT122" s="93">
        <v>35.702684627878092</v>
      </c>
      <c r="AU122" s="93">
        <v>0</v>
      </c>
      <c r="AV122" s="93">
        <v>0</v>
      </c>
      <c r="AW122" s="93">
        <v>0</v>
      </c>
      <c r="AX122" s="93">
        <v>0</v>
      </c>
      <c r="AY122" s="93">
        <v>0</v>
      </c>
      <c r="AZ122" s="93">
        <v>0</v>
      </c>
      <c r="BA122" s="94">
        <v>29.127257093723127</v>
      </c>
      <c r="BB122" s="92">
        <v>132.8428394000191</v>
      </c>
      <c r="BC122" s="93" t="s">
        <v>94</v>
      </c>
      <c r="BD122" s="93" t="s">
        <v>94</v>
      </c>
      <c r="BE122" s="93" t="s">
        <v>94</v>
      </c>
      <c r="BF122" s="93" t="s">
        <v>94</v>
      </c>
      <c r="BG122" s="93">
        <v>0</v>
      </c>
      <c r="BH122" s="93">
        <v>0</v>
      </c>
      <c r="BI122" s="93">
        <v>75.140919079010217</v>
      </c>
      <c r="BJ122" s="93">
        <v>0</v>
      </c>
      <c r="BK122" s="93">
        <v>19.27486385783892</v>
      </c>
      <c r="BL122" s="93">
        <v>0</v>
      </c>
      <c r="BM122" s="93">
        <v>0</v>
      </c>
      <c r="BN122" s="93">
        <v>1.3342887169198432</v>
      </c>
      <c r="BO122" s="93">
        <v>0</v>
      </c>
      <c r="BP122" s="93">
        <v>0</v>
      </c>
      <c r="BQ122" s="93">
        <v>0</v>
      </c>
      <c r="BR122" s="93">
        <v>0</v>
      </c>
      <c r="BS122" s="93">
        <v>0</v>
      </c>
      <c r="BT122" s="93">
        <v>37.092767746250118</v>
      </c>
      <c r="BU122" s="92">
        <v>0</v>
      </c>
      <c r="BV122" s="93">
        <v>0</v>
      </c>
      <c r="BW122" s="93">
        <v>0</v>
      </c>
      <c r="BX122" s="94" t="s">
        <v>94</v>
      </c>
      <c r="BY122" s="94">
        <v>1023.3830132798319</v>
      </c>
      <c r="BZ122" s="94">
        <v>1506.4488392089422</v>
      </c>
    </row>
    <row r="123" spans="1:79" s="95" customFormat="1" ht="11.25" customHeight="1" x14ac:dyDescent="0.25">
      <c r="A123" s="113"/>
      <c r="B123" s="95" t="s">
        <v>99</v>
      </c>
      <c r="C123" s="88" t="s">
        <v>91</v>
      </c>
      <c r="D123" s="89" t="s">
        <v>102</v>
      </c>
      <c r="E123" s="89"/>
      <c r="F123" s="89"/>
      <c r="G123" s="90"/>
      <c r="H123" s="91" t="s">
        <v>103</v>
      </c>
      <c r="I123" s="92">
        <v>4014.303468806726</v>
      </c>
      <c r="J123" s="92">
        <v>0</v>
      </c>
      <c r="K123" s="93">
        <v>0</v>
      </c>
      <c r="L123" s="93">
        <v>0</v>
      </c>
      <c r="M123" s="93">
        <v>0</v>
      </c>
      <c r="N123" s="93">
        <v>0</v>
      </c>
      <c r="O123" s="93">
        <v>0</v>
      </c>
      <c r="P123" s="93">
        <v>0</v>
      </c>
      <c r="Q123" s="93">
        <v>0</v>
      </c>
      <c r="R123" s="93">
        <v>0</v>
      </c>
      <c r="S123" s="93">
        <v>0</v>
      </c>
      <c r="T123" s="93">
        <v>0</v>
      </c>
      <c r="U123" s="92">
        <v>2.2785898538263112</v>
      </c>
      <c r="V123" s="93">
        <v>2.2785898538263112</v>
      </c>
      <c r="W123" s="93">
        <v>0</v>
      </c>
      <c r="X123" s="93">
        <v>0</v>
      </c>
      <c r="Y123" s="93">
        <v>0</v>
      </c>
      <c r="Z123" s="92">
        <v>0</v>
      </c>
      <c r="AA123" s="93">
        <v>0</v>
      </c>
      <c r="AB123" s="93">
        <v>0</v>
      </c>
      <c r="AC123" s="94">
        <v>0</v>
      </c>
      <c r="AD123" s="92">
        <v>219.939293016146</v>
      </c>
      <c r="AE123" s="93">
        <v>0</v>
      </c>
      <c r="AF123" s="93">
        <v>0</v>
      </c>
      <c r="AG123" s="93" t="s">
        <v>94</v>
      </c>
      <c r="AH123" s="93" t="s">
        <v>94</v>
      </c>
      <c r="AI123" s="93" t="s">
        <v>94</v>
      </c>
      <c r="AJ123" s="93">
        <v>0</v>
      </c>
      <c r="AK123" s="93">
        <v>0</v>
      </c>
      <c r="AL123" s="93">
        <v>0</v>
      </c>
      <c r="AM123" s="93">
        <v>64.871812362663619</v>
      </c>
      <c r="AN123" s="93">
        <v>0</v>
      </c>
      <c r="AO123" s="93">
        <v>0</v>
      </c>
      <c r="AP123" s="93">
        <v>0</v>
      </c>
      <c r="AQ123" s="93">
        <v>0</v>
      </c>
      <c r="AR123" s="93">
        <v>0</v>
      </c>
      <c r="AS123" s="93">
        <v>155.06748065348239</v>
      </c>
      <c r="AT123" s="93">
        <v>0</v>
      </c>
      <c r="AU123" s="93">
        <v>0</v>
      </c>
      <c r="AV123" s="93">
        <v>0</v>
      </c>
      <c r="AW123" s="93">
        <v>0</v>
      </c>
      <c r="AX123" s="93">
        <v>0</v>
      </c>
      <c r="AY123" s="93">
        <v>0</v>
      </c>
      <c r="AZ123" s="93">
        <v>0</v>
      </c>
      <c r="BA123" s="94">
        <v>74.785038693035247</v>
      </c>
      <c r="BB123" s="92">
        <v>111.28163064870544</v>
      </c>
      <c r="BC123" s="93" t="s">
        <v>94</v>
      </c>
      <c r="BD123" s="93" t="s">
        <v>94</v>
      </c>
      <c r="BE123" s="93" t="s">
        <v>94</v>
      </c>
      <c r="BF123" s="93" t="s">
        <v>94</v>
      </c>
      <c r="BG123" s="93">
        <v>0</v>
      </c>
      <c r="BH123" s="93">
        <v>0</v>
      </c>
      <c r="BI123" s="93">
        <v>65.34823731728288</v>
      </c>
      <c r="BJ123" s="93">
        <v>0</v>
      </c>
      <c r="BK123" s="93">
        <v>0</v>
      </c>
      <c r="BL123" s="93">
        <v>0</v>
      </c>
      <c r="BM123" s="93">
        <v>0</v>
      </c>
      <c r="BN123" s="93">
        <v>2.5616456243431736</v>
      </c>
      <c r="BO123" s="93">
        <v>15.065563198624247</v>
      </c>
      <c r="BP123" s="93">
        <v>28.306184508455143</v>
      </c>
      <c r="BQ123" s="93">
        <v>0</v>
      </c>
      <c r="BR123" s="93">
        <v>0</v>
      </c>
      <c r="BS123" s="93">
        <v>0</v>
      </c>
      <c r="BT123" s="93">
        <v>0</v>
      </c>
      <c r="BU123" s="92">
        <v>0</v>
      </c>
      <c r="BV123" s="93">
        <v>0</v>
      </c>
      <c r="BW123" s="93">
        <v>0</v>
      </c>
      <c r="BX123" s="94" t="s">
        <v>94</v>
      </c>
      <c r="BY123" s="94">
        <v>1236.0275150472914</v>
      </c>
      <c r="BZ123" s="94">
        <v>2369.9914015477216</v>
      </c>
    </row>
    <row r="124" spans="1:79" s="95" customFormat="1" ht="11.25" customHeight="1" x14ac:dyDescent="0.25">
      <c r="A124" s="113"/>
      <c r="B124" s="95" t="s">
        <v>98</v>
      </c>
      <c r="C124" s="88" t="s">
        <v>91</v>
      </c>
      <c r="D124" s="89" t="s">
        <v>102</v>
      </c>
      <c r="E124" s="89"/>
      <c r="F124" s="89"/>
      <c r="G124" s="90"/>
      <c r="H124" s="91" t="s">
        <v>103</v>
      </c>
      <c r="I124" s="92">
        <v>3047.6187064106239</v>
      </c>
      <c r="J124" s="92">
        <v>0</v>
      </c>
      <c r="K124" s="93">
        <v>0</v>
      </c>
      <c r="L124" s="93">
        <v>0</v>
      </c>
      <c r="M124" s="93">
        <v>0</v>
      </c>
      <c r="N124" s="93">
        <v>0</v>
      </c>
      <c r="O124" s="93">
        <v>0</v>
      </c>
      <c r="P124" s="93">
        <v>0</v>
      </c>
      <c r="Q124" s="93">
        <v>0</v>
      </c>
      <c r="R124" s="93">
        <v>0</v>
      </c>
      <c r="S124" s="93">
        <v>0</v>
      </c>
      <c r="T124" s="93">
        <v>0</v>
      </c>
      <c r="U124" s="92">
        <v>0</v>
      </c>
      <c r="V124" s="93">
        <v>0</v>
      </c>
      <c r="W124" s="93">
        <v>0</v>
      </c>
      <c r="X124" s="93">
        <v>0</v>
      </c>
      <c r="Y124" s="93">
        <v>0</v>
      </c>
      <c r="Z124" s="92">
        <v>0</v>
      </c>
      <c r="AA124" s="93">
        <v>0</v>
      </c>
      <c r="AB124" s="93">
        <v>0</v>
      </c>
      <c r="AC124" s="94">
        <v>0</v>
      </c>
      <c r="AD124" s="92">
        <v>264.69857647845612</v>
      </c>
      <c r="AE124" s="93">
        <v>0</v>
      </c>
      <c r="AF124" s="93">
        <v>0</v>
      </c>
      <c r="AG124" s="93" t="s">
        <v>94</v>
      </c>
      <c r="AH124" s="93" t="s">
        <v>94</v>
      </c>
      <c r="AI124" s="93" t="s">
        <v>94</v>
      </c>
      <c r="AJ124" s="93">
        <v>0</v>
      </c>
      <c r="AK124" s="93">
        <v>0</v>
      </c>
      <c r="AL124" s="93">
        <v>49.548581255374032</v>
      </c>
      <c r="AM124" s="93">
        <v>0</v>
      </c>
      <c r="AN124" s="93">
        <v>0</v>
      </c>
      <c r="AO124" s="93">
        <v>0</v>
      </c>
      <c r="AP124" s="93">
        <v>0</v>
      </c>
      <c r="AQ124" s="93">
        <v>1.0294258144645074</v>
      </c>
      <c r="AR124" s="93">
        <v>0</v>
      </c>
      <c r="AS124" s="93">
        <v>214.12056940861757</v>
      </c>
      <c r="AT124" s="93">
        <v>0</v>
      </c>
      <c r="AU124" s="93">
        <v>0</v>
      </c>
      <c r="AV124" s="93">
        <v>0</v>
      </c>
      <c r="AW124" s="93">
        <v>0</v>
      </c>
      <c r="AX124" s="93">
        <v>0</v>
      </c>
      <c r="AY124" s="93">
        <v>0</v>
      </c>
      <c r="AZ124" s="93">
        <v>0</v>
      </c>
      <c r="BA124" s="94">
        <v>49.204643164230433</v>
      </c>
      <c r="BB124" s="92">
        <v>241.64039361803762</v>
      </c>
      <c r="BC124" s="93" t="s">
        <v>94</v>
      </c>
      <c r="BD124" s="93" t="s">
        <v>94</v>
      </c>
      <c r="BE124" s="93" t="s">
        <v>94</v>
      </c>
      <c r="BF124" s="93" t="s">
        <v>94</v>
      </c>
      <c r="BG124" s="93">
        <v>0</v>
      </c>
      <c r="BH124" s="93">
        <v>0</v>
      </c>
      <c r="BI124" s="93">
        <v>13.876946594057513</v>
      </c>
      <c r="BJ124" s="93">
        <v>0</v>
      </c>
      <c r="BK124" s="93">
        <v>16.719212763924716</v>
      </c>
      <c r="BL124" s="93">
        <v>0</v>
      </c>
      <c r="BM124" s="93">
        <v>0</v>
      </c>
      <c r="BN124" s="93">
        <v>0</v>
      </c>
      <c r="BO124" s="93">
        <v>0</v>
      </c>
      <c r="BP124" s="93">
        <v>0</v>
      </c>
      <c r="BQ124" s="93">
        <v>0</v>
      </c>
      <c r="BR124" s="93">
        <v>0</v>
      </c>
      <c r="BS124" s="93">
        <v>0</v>
      </c>
      <c r="BT124" s="93">
        <v>211.04423426005539</v>
      </c>
      <c r="BU124" s="92">
        <v>8.2640680233113599</v>
      </c>
      <c r="BV124" s="93">
        <v>0</v>
      </c>
      <c r="BW124" s="93">
        <v>8.2640680233113599</v>
      </c>
      <c r="BX124" s="94" t="s">
        <v>94</v>
      </c>
      <c r="BY124" s="94">
        <v>333.16614120569409</v>
      </c>
      <c r="BZ124" s="94">
        <v>2150.6448839208942</v>
      </c>
    </row>
    <row r="125" spans="1:79" s="95" customFormat="1" ht="11.25" customHeight="1" x14ac:dyDescent="0.25">
      <c r="A125" s="87"/>
      <c r="B125" s="3" t="s">
        <v>100</v>
      </c>
      <c r="C125" s="88" t="s">
        <v>91</v>
      </c>
      <c r="D125" s="89" t="s">
        <v>102</v>
      </c>
      <c r="E125" s="89"/>
      <c r="F125" s="89"/>
      <c r="G125" s="90"/>
      <c r="H125" s="91" t="s">
        <v>103</v>
      </c>
      <c r="I125" s="92">
        <v>399.34910193942869</v>
      </c>
      <c r="J125" s="92">
        <v>0</v>
      </c>
      <c r="K125" s="93">
        <v>0</v>
      </c>
      <c r="L125" s="93">
        <v>0</v>
      </c>
      <c r="M125" s="93">
        <v>0</v>
      </c>
      <c r="N125" s="93">
        <v>0</v>
      </c>
      <c r="O125" s="93">
        <v>0</v>
      </c>
      <c r="P125" s="93">
        <v>0</v>
      </c>
      <c r="Q125" s="93">
        <v>0</v>
      </c>
      <c r="R125" s="93">
        <v>0</v>
      </c>
      <c r="S125" s="93">
        <v>0</v>
      </c>
      <c r="T125" s="93">
        <v>0</v>
      </c>
      <c r="U125" s="92">
        <v>0</v>
      </c>
      <c r="V125" s="93">
        <v>0</v>
      </c>
      <c r="W125" s="93">
        <v>0</v>
      </c>
      <c r="X125" s="93">
        <v>0</v>
      </c>
      <c r="Y125" s="93">
        <v>0</v>
      </c>
      <c r="Z125" s="92">
        <v>0</v>
      </c>
      <c r="AA125" s="93">
        <v>0</v>
      </c>
      <c r="AB125" s="93">
        <v>0</v>
      </c>
      <c r="AC125" s="94">
        <v>0</v>
      </c>
      <c r="AD125" s="92">
        <v>0.28539696188019492</v>
      </c>
      <c r="AE125" s="93">
        <v>0</v>
      </c>
      <c r="AF125" s="93">
        <v>0</v>
      </c>
      <c r="AG125" s="93" t="s">
        <v>94</v>
      </c>
      <c r="AH125" s="93" t="s">
        <v>94</v>
      </c>
      <c r="AI125" s="93" t="s">
        <v>94</v>
      </c>
      <c r="AJ125" s="93">
        <v>0</v>
      </c>
      <c r="AK125" s="93">
        <v>0</v>
      </c>
      <c r="AL125" s="93">
        <v>0.13134135855546003</v>
      </c>
      <c r="AM125" s="93">
        <v>0</v>
      </c>
      <c r="AN125" s="93">
        <v>0</v>
      </c>
      <c r="AO125" s="93">
        <v>0</v>
      </c>
      <c r="AP125" s="93">
        <v>0</v>
      </c>
      <c r="AQ125" s="93">
        <v>0</v>
      </c>
      <c r="AR125" s="93">
        <v>0</v>
      </c>
      <c r="AS125" s="93">
        <v>0.15405560332473489</v>
      </c>
      <c r="AT125" s="93">
        <v>0</v>
      </c>
      <c r="AU125" s="93">
        <v>0</v>
      </c>
      <c r="AV125" s="93">
        <v>0</v>
      </c>
      <c r="AW125" s="93">
        <v>0</v>
      </c>
      <c r="AX125" s="93">
        <v>0</v>
      </c>
      <c r="AY125" s="93">
        <v>0</v>
      </c>
      <c r="AZ125" s="93">
        <v>0</v>
      </c>
      <c r="BA125" s="94">
        <v>0</v>
      </c>
      <c r="BB125" s="92">
        <v>37.904843794783602</v>
      </c>
      <c r="BC125" s="93" t="s">
        <v>94</v>
      </c>
      <c r="BD125" s="93" t="s">
        <v>94</v>
      </c>
      <c r="BE125" s="93" t="s">
        <v>94</v>
      </c>
      <c r="BF125" s="93" t="s">
        <v>94</v>
      </c>
      <c r="BG125" s="93">
        <v>0</v>
      </c>
      <c r="BH125" s="93">
        <v>37.904843794783602</v>
      </c>
      <c r="BI125" s="93">
        <v>0</v>
      </c>
      <c r="BJ125" s="93">
        <v>0</v>
      </c>
      <c r="BK125" s="93">
        <v>0</v>
      </c>
      <c r="BL125" s="93">
        <v>0</v>
      </c>
      <c r="BM125" s="93">
        <v>0</v>
      </c>
      <c r="BN125" s="93">
        <v>0</v>
      </c>
      <c r="BO125" s="93">
        <v>0</v>
      </c>
      <c r="BP125" s="93">
        <v>0</v>
      </c>
      <c r="BQ125" s="93">
        <v>0</v>
      </c>
      <c r="BR125" s="93">
        <v>0</v>
      </c>
      <c r="BS125" s="93">
        <v>0</v>
      </c>
      <c r="BT125" s="93">
        <v>0</v>
      </c>
      <c r="BU125" s="92">
        <v>0</v>
      </c>
      <c r="BV125" s="93">
        <v>0</v>
      </c>
      <c r="BW125" s="93">
        <v>0</v>
      </c>
      <c r="BX125" s="94" t="s">
        <v>94</v>
      </c>
      <c r="BY125" s="94">
        <v>246.660408904175</v>
      </c>
      <c r="BZ125" s="94">
        <v>114.49845227858985</v>
      </c>
    </row>
    <row r="126" spans="1:79" x14ac:dyDescent="0.25">
      <c r="O126" s="3"/>
      <c r="P126" s="4"/>
      <c r="Q126" s="4"/>
      <c r="R126" s="4"/>
      <c r="AC126" s="3"/>
      <c r="AP126" s="3"/>
    </row>
    <row r="127" spans="1:79" x14ac:dyDescent="0.25">
      <c r="A127" s="4" t="s">
        <v>12</v>
      </c>
      <c r="B127" s="87" t="s">
        <v>95</v>
      </c>
      <c r="C127" s="88" t="s">
        <v>91</v>
      </c>
      <c r="D127" s="89" t="s">
        <v>102</v>
      </c>
      <c r="E127" s="89"/>
      <c r="G127" s="4"/>
      <c r="H127" s="4"/>
      <c r="I127" s="96">
        <f>I121*0.041868</f>
        <v>84.408527199999995</v>
      </c>
      <c r="J127" s="96">
        <f t="shared" ref="J127:BU127" si="38">J121*0.041868</f>
        <v>0</v>
      </c>
      <c r="K127" s="96">
        <f t="shared" si="38"/>
        <v>0</v>
      </c>
      <c r="L127" s="96">
        <f t="shared" si="38"/>
        <v>0</v>
      </c>
      <c r="M127" s="96">
        <f t="shared" si="38"/>
        <v>0</v>
      </c>
      <c r="N127" s="96">
        <f t="shared" si="38"/>
        <v>0</v>
      </c>
      <c r="O127" s="96">
        <f t="shared" si="38"/>
        <v>0</v>
      </c>
      <c r="P127" s="96">
        <f t="shared" si="38"/>
        <v>0</v>
      </c>
      <c r="Q127" s="96">
        <f t="shared" si="38"/>
        <v>0</v>
      </c>
      <c r="R127" s="96">
        <f t="shared" si="38"/>
        <v>0</v>
      </c>
      <c r="S127" s="96">
        <f t="shared" si="38"/>
        <v>0</v>
      </c>
      <c r="T127" s="96">
        <f t="shared" si="38"/>
        <v>0</v>
      </c>
      <c r="U127" s="96">
        <f t="shared" si="38"/>
        <v>0</v>
      </c>
      <c r="V127" s="96">
        <f t="shared" si="38"/>
        <v>0</v>
      </c>
      <c r="W127" s="96">
        <f t="shared" si="38"/>
        <v>0</v>
      </c>
      <c r="X127" s="96">
        <f t="shared" si="38"/>
        <v>0</v>
      </c>
      <c r="Y127" s="96">
        <f t="shared" si="38"/>
        <v>0</v>
      </c>
      <c r="Z127" s="96">
        <f t="shared" si="38"/>
        <v>0</v>
      </c>
      <c r="AA127" s="96">
        <f t="shared" si="38"/>
        <v>0</v>
      </c>
      <c r="AB127" s="96">
        <f t="shared" si="38"/>
        <v>0</v>
      </c>
      <c r="AC127" s="96">
        <f t="shared" si="38"/>
        <v>0</v>
      </c>
      <c r="AD127" s="96">
        <f t="shared" si="38"/>
        <v>2.3990925999999999</v>
      </c>
      <c r="AE127" s="96">
        <f t="shared" si="38"/>
        <v>0</v>
      </c>
      <c r="AF127" s="96">
        <f t="shared" si="38"/>
        <v>0</v>
      </c>
      <c r="AG127" s="96" t="e">
        <f t="shared" si="38"/>
        <v>#VALUE!</v>
      </c>
      <c r="AH127" s="96" t="e">
        <f t="shared" si="38"/>
        <v>#VALUE!</v>
      </c>
      <c r="AI127" s="96" t="e">
        <f t="shared" si="38"/>
        <v>#VALUE!</v>
      </c>
      <c r="AJ127" s="96">
        <f t="shared" si="38"/>
        <v>0</v>
      </c>
      <c r="AK127" s="96">
        <f t="shared" si="38"/>
        <v>0</v>
      </c>
      <c r="AL127" s="96">
        <f t="shared" si="38"/>
        <v>0.40006199999999997</v>
      </c>
      <c r="AM127" s="96">
        <f t="shared" si="38"/>
        <v>0</v>
      </c>
      <c r="AN127" s="96">
        <f t="shared" si="38"/>
        <v>0</v>
      </c>
      <c r="AO127" s="96">
        <f t="shared" si="38"/>
        <v>0</v>
      </c>
      <c r="AP127" s="96">
        <f t="shared" si="38"/>
        <v>0</v>
      </c>
      <c r="AQ127" s="96">
        <f t="shared" si="38"/>
        <v>0</v>
      </c>
      <c r="AR127" s="96">
        <f t="shared" si="38"/>
        <v>0</v>
      </c>
      <c r="AS127" s="96">
        <f t="shared" si="38"/>
        <v>1.9755582</v>
      </c>
      <c r="AT127" s="96">
        <f t="shared" si="38"/>
        <v>2.3472399999999997E-2</v>
      </c>
      <c r="AU127" s="96">
        <f t="shared" si="38"/>
        <v>0</v>
      </c>
      <c r="AV127" s="96">
        <f t="shared" si="38"/>
        <v>0</v>
      </c>
      <c r="AW127" s="96">
        <f t="shared" si="38"/>
        <v>0</v>
      </c>
      <c r="AX127" s="96">
        <f t="shared" si="38"/>
        <v>0</v>
      </c>
      <c r="AY127" s="96">
        <f t="shared" si="38"/>
        <v>0</v>
      </c>
      <c r="AZ127" s="96">
        <f t="shared" si="38"/>
        <v>0</v>
      </c>
      <c r="BA127" s="96">
        <f t="shared" si="38"/>
        <v>8.0895113999999992</v>
      </c>
      <c r="BB127" s="96">
        <f t="shared" si="38"/>
        <v>2.6353209999999998</v>
      </c>
      <c r="BC127" s="96" t="e">
        <f t="shared" si="38"/>
        <v>#VALUE!</v>
      </c>
      <c r="BD127" s="96" t="e">
        <f t="shared" si="38"/>
        <v>#VALUE!</v>
      </c>
      <c r="BE127" s="96" t="e">
        <f t="shared" si="38"/>
        <v>#VALUE!</v>
      </c>
      <c r="BF127" s="96" t="e">
        <f t="shared" si="38"/>
        <v>#VALUE!</v>
      </c>
      <c r="BG127" s="96">
        <f t="shared" si="38"/>
        <v>8.9541999999999997E-2</v>
      </c>
      <c r="BH127" s="96">
        <f t="shared" si="38"/>
        <v>0</v>
      </c>
      <c r="BI127" s="96">
        <f t="shared" si="38"/>
        <v>1.5189839999999999</v>
      </c>
      <c r="BJ127" s="96">
        <f t="shared" si="38"/>
        <v>0</v>
      </c>
      <c r="BK127" s="96">
        <f t="shared" si="38"/>
        <v>0.68280199999999991</v>
      </c>
      <c r="BL127" s="96">
        <f t="shared" si="38"/>
        <v>0.34399299999999994</v>
      </c>
      <c r="BM127" s="96">
        <f t="shared" si="38"/>
        <v>0</v>
      </c>
      <c r="BN127" s="96">
        <f t="shared" si="38"/>
        <v>0</v>
      </c>
      <c r="BO127" s="96">
        <f t="shared" si="38"/>
        <v>0</v>
      </c>
      <c r="BP127" s="96">
        <f t="shared" si="38"/>
        <v>0</v>
      </c>
      <c r="BQ127" s="96">
        <f t="shared" si="38"/>
        <v>0</v>
      </c>
      <c r="BR127" s="96">
        <f t="shared" si="38"/>
        <v>0</v>
      </c>
      <c r="BS127" s="96">
        <f t="shared" si="38"/>
        <v>0</v>
      </c>
      <c r="BT127" s="96">
        <f t="shared" si="38"/>
        <v>0</v>
      </c>
      <c r="BU127" s="96">
        <f t="shared" si="38"/>
        <v>0.281449</v>
      </c>
      <c r="BV127" s="96">
        <f t="shared" ref="BV127:BZ127" si="39">BV121*0.041868</f>
        <v>0</v>
      </c>
      <c r="BW127" s="96">
        <f t="shared" si="39"/>
        <v>0.281449</v>
      </c>
      <c r="BX127" s="96" t="e">
        <f t="shared" si="39"/>
        <v>#VALUE!</v>
      </c>
      <c r="BY127" s="96">
        <f t="shared" si="39"/>
        <v>32.536264000000003</v>
      </c>
      <c r="BZ127" s="96">
        <f t="shared" si="39"/>
        <v>38.466889199999997</v>
      </c>
      <c r="CA127" s="4"/>
    </row>
    <row r="128" spans="1:79" x14ac:dyDescent="0.25">
      <c r="B128" s="95" t="s">
        <v>97</v>
      </c>
      <c r="C128" s="88" t="s">
        <v>91</v>
      </c>
      <c r="D128" s="89" t="s">
        <v>102</v>
      </c>
      <c r="E128" s="89"/>
      <c r="H128" s="4"/>
      <c r="I128" s="96">
        <f>I122*0.041868</f>
        <v>123.92943799999999</v>
      </c>
      <c r="J128" s="96">
        <f t="shared" ref="J128:BU128" si="40">J122*0.041868</f>
        <v>0</v>
      </c>
      <c r="K128" s="96">
        <f t="shared" si="40"/>
        <v>0</v>
      </c>
      <c r="L128" s="96">
        <f t="shared" si="40"/>
        <v>0</v>
      </c>
      <c r="M128" s="96">
        <f t="shared" si="40"/>
        <v>0</v>
      </c>
      <c r="N128" s="96">
        <f t="shared" si="40"/>
        <v>0</v>
      </c>
      <c r="O128" s="96">
        <f t="shared" si="40"/>
        <v>0</v>
      </c>
      <c r="P128" s="96">
        <f t="shared" si="40"/>
        <v>0</v>
      </c>
      <c r="Q128" s="96">
        <f t="shared" si="40"/>
        <v>0</v>
      </c>
      <c r="R128" s="96">
        <f t="shared" si="40"/>
        <v>0</v>
      </c>
      <c r="S128" s="96">
        <f t="shared" si="40"/>
        <v>0</v>
      </c>
      <c r="T128" s="96">
        <f t="shared" si="40"/>
        <v>0</v>
      </c>
      <c r="U128" s="96">
        <f t="shared" si="40"/>
        <v>0</v>
      </c>
      <c r="V128" s="96">
        <f t="shared" si="40"/>
        <v>0</v>
      </c>
      <c r="W128" s="96">
        <f t="shared" si="40"/>
        <v>0</v>
      </c>
      <c r="X128" s="96">
        <f t="shared" si="40"/>
        <v>0</v>
      </c>
      <c r="Y128" s="96">
        <f t="shared" si="40"/>
        <v>0</v>
      </c>
      <c r="Z128" s="96">
        <f t="shared" si="40"/>
        <v>9.920000000000001E-2</v>
      </c>
      <c r="AA128" s="96">
        <f t="shared" si="40"/>
        <v>9.920000000000001E-2</v>
      </c>
      <c r="AB128" s="96">
        <f t="shared" si="40"/>
        <v>0</v>
      </c>
      <c r="AC128" s="96">
        <f t="shared" si="40"/>
        <v>0</v>
      </c>
      <c r="AD128" s="96">
        <f t="shared" si="40"/>
        <v>11.129873999999999</v>
      </c>
      <c r="AE128" s="96">
        <f t="shared" si="40"/>
        <v>0</v>
      </c>
      <c r="AF128" s="96">
        <f t="shared" si="40"/>
        <v>0</v>
      </c>
      <c r="AG128" s="96" t="e">
        <f t="shared" si="40"/>
        <v>#VALUE!</v>
      </c>
      <c r="AH128" s="96" t="e">
        <f t="shared" si="40"/>
        <v>#VALUE!</v>
      </c>
      <c r="AI128" s="96" t="e">
        <f t="shared" si="40"/>
        <v>#VALUE!</v>
      </c>
      <c r="AJ128" s="96">
        <f t="shared" si="40"/>
        <v>0</v>
      </c>
      <c r="AK128" s="96">
        <f t="shared" si="40"/>
        <v>0</v>
      </c>
      <c r="AL128" s="96">
        <f t="shared" si="40"/>
        <v>0</v>
      </c>
      <c r="AM128" s="96">
        <f t="shared" si="40"/>
        <v>0.73780000000000001</v>
      </c>
      <c r="AN128" s="96">
        <f t="shared" si="40"/>
        <v>0</v>
      </c>
      <c r="AO128" s="96">
        <f t="shared" si="40"/>
        <v>0</v>
      </c>
      <c r="AP128" s="96">
        <f t="shared" si="40"/>
        <v>0</v>
      </c>
      <c r="AQ128" s="96">
        <f t="shared" si="40"/>
        <v>0</v>
      </c>
      <c r="AR128" s="96">
        <f t="shared" si="40"/>
        <v>0</v>
      </c>
      <c r="AS128" s="96">
        <f t="shared" si="40"/>
        <v>8.8972739999999995</v>
      </c>
      <c r="AT128" s="96">
        <f t="shared" si="40"/>
        <v>1.4948000000000001</v>
      </c>
      <c r="AU128" s="96">
        <f t="shared" si="40"/>
        <v>0</v>
      </c>
      <c r="AV128" s="96">
        <f t="shared" si="40"/>
        <v>0</v>
      </c>
      <c r="AW128" s="96">
        <f t="shared" si="40"/>
        <v>0</v>
      </c>
      <c r="AX128" s="96">
        <f t="shared" si="40"/>
        <v>0</v>
      </c>
      <c r="AY128" s="96">
        <f t="shared" si="40"/>
        <v>0</v>
      </c>
      <c r="AZ128" s="96">
        <f t="shared" si="40"/>
        <v>0</v>
      </c>
      <c r="BA128" s="96">
        <f t="shared" si="40"/>
        <v>1.2195</v>
      </c>
      <c r="BB128" s="96">
        <f t="shared" si="40"/>
        <v>5.5618639999999999</v>
      </c>
      <c r="BC128" s="96" t="e">
        <f t="shared" si="40"/>
        <v>#VALUE!</v>
      </c>
      <c r="BD128" s="96" t="e">
        <f t="shared" si="40"/>
        <v>#VALUE!</v>
      </c>
      <c r="BE128" s="96" t="e">
        <f t="shared" si="40"/>
        <v>#VALUE!</v>
      </c>
      <c r="BF128" s="96" t="e">
        <f t="shared" si="40"/>
        <v>#VALUE!</v>
      </c>
      <c r="BG128" s="96">
        <f t="shared" si="40"/>
        <v>0</v>
      </c>
      <c r="BH128" s="96">
        <f t="shared" si="40"/>
        <v>0</v>
      </c>
      <c r="BI128" s="96">
        <f t="shared" si="40"/>
        <v>3.1459999999999999</v>
      </c>
      <c r="BJ128" s="96">
        <f t="shared" si="40"/>
        <v>0</v>
      </c>
      <c r="BK128" s="96">
        <f t="shared" si="40"/>
        <v>0.80699999999999994</v>
      </c>
      <c r="BL128" s="96">
        <f t="shared" si="40"/>
        <v>0</v>
      </c>
      <c r="BM128" s="96">
        <f t="shared" si="40"/>
        <v>0</v>
      </c>
      <c r="BN128" s="96">
        <f t="shared" si="40"/>
        <v>5.5863999999999997E-2</v>
      </c>
      <c r="BO128" s="96">
        <f t="shared" si="40"/>
        <v>0</v>
      </c>
      <c r="BP128" s="96">
        <f t="shared" si="40"/>
        <v>0</v>
      </c>
      <c r="BQ128" s="96">
        <f t="shared" si="40"/>
        <v>0</v>
      </c>
      <c r="BR128" s="96">
        <f t="shared" si="40"/>
        <v>0</v>
      </c>
      <c r="BS128" s="96">
        <f t="shared" si="40"/>
        <v>0</v>
      </c>
      <c r="BT128" s="96">
        <f t="shared" si="40"/>
        <v>1.5529999999999999</v>
      </c>
      <c r="BU128" s="96">
        <f t="shared" si="40"/>
        <v>0</v>
      </c>
      <c r="BV128" s="96">
        <f t="shared" ref="BV128:BZ128" si="41">BV122*0.041868</f>
        <v>0</v>
      </c>
      <c r="BW128" s="96">
        <f t="shared" si="41"/>
        <v>0</v>
      </c>
      <c r="BX128" s="96" t="e">
        <f t="shared" si="41"/>
        <v>#VALUE!</v>
      </c>
      <c r="BY128" s="96">
        <f t="shared" si="41"/>
        <v>42.847000000000001</v>
      </c>
      <c r="BZ128" s="96">
        <f t="shared" si="41"/>
        <v>63.071999999999996</v>
      </c>
      <c r="CA128" s="4"/>
    </row>
    <row r="129" spans="1:78" x14ac:dyDescent="0.25">
      <c r="B129" s="3" t="s">
        <v>99</v>
      </c>
      <c r="C129" s="88" t="s">
        <v>91</v>
      </c>
      <c r="D129" s="89" t="s">
        <v>102</v>
      </c>
      <c r="H129" s="4"/>
      <c r="I129" s="96">
        <f>I123*0.041868</f>
        <v>168.07085763200001</v>
      </c>
      <c r="J129" s="96">
        <f t="shared" ref="J129:BU129" si="42">J123*0.041868</f>
        <v>0</v>
      </c>
      <c r="K129" s="96">
        <f t="shared" si="42"/>
        <v>0</v>
      </c>
      <c r="L129" s="96">
        <f t="shared" si="42"/>
        <v>0</v>
      </c>
      <c r="M129" s="96">
        <f t="shared" si="42"/>
        <v>0</v>
      </c>
      <c r="N129" s="96">
        <f t="shared" si="42"/>
        <v>0</v>
      </c>
      <c r="O129" s="96">
        <f t="shared" si="42"/>
        <v>0</v>
      </c>
      <c r="P129" s="96">
        <f t="shared" si="42"/>
        <v>0</v>
      </c>
      <c r="Q129" s="96">
        <f t="shared" si="42"/>
        <v>0</v>
      </c>
      <c r="R129" s="96">
        <f t="shared" si="42"/>
        <v>0</v>
      </c>
      <c r="S129" s="96">
        <f t="shared" si="42"/>
        <v>0</v>
      </c>
      <c r="T129" s="96">
        <f t="shared" si="42"/>
        <v>0</v>
      </c>
      <c r="U129" s="96">
        <f t="shared" si="42"/>
        <v>9.5399999999999999E-2</v>
      </c>
      <c r="V129" s="96">
        <f t="shared" si="42"/>
        <v>9.5399999999999999E-2</v>
      </c>
      <c r="W129" s="96">
        <f t="shared" si="42"/>
        <v>0</v>
      </c>
      <c r="X129" s="96">
        <f t="shared" si="42"/>
        <v>0</v>
      </c>
      <c r="Y129" s="96">
        <f t="shared" si="42"/>
        <v>0</v>
      </c>
      <c r="Z129" s="96">
        <f t="shared" si="42"/>
        <v>0</v>
      </c>
      <c r="AA129" s="96">
        <f t="shared" si="42"/>
        <v>0</v>
      </c>
      <c r="AB129" s="96">
        <f t="shared" si="42"/>
        <v>0</v>
      </c>
      <c r="AC129" s="96">
        <f t="shared" si="42"/>
        <v>0</v>
      </c>
      <c r="AD129" s="96">
        <f t="shared" si="42"/>
        <v>9.2084183200000016</v>
      </c>
      <c r="AE129" s="96">
        <f t="shared" si="42"/>
        <v>0</v>
      </c>
      <c r="AF129" s="96">
        <f t="shared" si="42"/>
        <v>0</v>
      </c>
      <c r="AG129" s="96" t="e">
        <f t="shared" si="42"/>
        <v>#VALUE!</v>
      </c>
      <c r="AH129" s="96" t="e">
        <f t="shared" si="42"/>
        <v>#VALUE!</v>
      </c>
      <c r="AI129" s="96" t="e">
        <f t="shared" si="42"/>
        <v>#VALUE!</v>
      </c>
      <c r="AJ129" s="96">
        <f t="shared" si="42"/>
        <v>0</v>
      </c>
      <c r="AK129" s="96">
        <f t="shared" si="42"/>
        <v>0</v>
      </c>
      <c r="AL129" s="96">
        <f t="shared" si="42"/>
        <v>0</v>
      </c>
      <c r="AM129" s="96">
        <f t="shared" si="42"/>
        <v>2.7160530400000007</v>
      </c>
      <c r="AN129" s="96">
        <f t="shared" si="42"/>
        <v>0</v>
      </c>
      <c r="AO129" s="96">
        <f t="shared" si="42"/>
        <v>0</v>
      </c>
      <c r="AP129" s="96">
        <f t="shared" si="42"/>
        <v>0</v>
      </c>
      <c r="AQ129" s="96">
        <f t="shared" si="42"/>
        <v>0</v>
      </c>
      <c r="AR129" s="96">
        <f t="shared" si="42"/>
        <v>0</v>
      </c>
      <c r="AS129" s="96">
        <f t="shared" si="42"/>
        <v>6.4923652800000013</v>
      </c>
      <c r="AT129" s="96">
        <f t="shared" si="42"/>
        <v>0</v>
      </c>
      <c r="AU129" s="96">
        <f t="shared" si="42"/>
        <v>0</v>
      </c>
      <c r="AV129" s="96">
        <f t="shared" si="42"/>
        <v>0</v>
      </c>
      <c r="AW129" s="96">
        <f t="shared" si="42"/>
        <v>0</v>
      </c>
      <c r="AX129" s="96">
        <f t="shared" si="42"/>
        <v>0</v>
      </c>
      <c r="AY129" s="96">
        <f t="shared" si="42"/>
        <v>0</v>
      </c>
      <c r="AZ129" s="96">
        <f t="shared" si="42"/>
        <v>0</v>
      </c>
      <c r="BA129" s="96">
        <f t="shared" si="42"/>
        <v>3.1311</v>
      </c>
      <c r="BB129" s="96">
        <f t="shared" si="42"/>
        <v>4.6591393119999998</v>
      </c>
      <c r="BC129" s="96" t="e">
        <f t="shared" si="42"/>
        <v>#VALUE!</v>
      </c>
      <c r="BD129" s="96" t="e">
        <f t="shared" si="42"/>
        <v>#VALUE!</v>
      </c>
      <c r="BE129" s="96" t="e">
        <f t="shared" si="42"/>
        <v>#VALUE!</v>
      </c>
      <c r="BF129" s="96" t="e">
        <f t="shared" si="42"/>
        <v>#VALUE!</v>
      </c>
      <c r="BG129" s="96">
        <f t="shared" si="42"/>
        <v>0</v>
      </c>
      <c r="BH129" s="96">
        <f t="shared" si="42"/>
        <v>0</v>
      </c>
      <c r="BI129" s="96">
        <f t="shared" si="42"/>
        <v>2.7359999999999998</v>
      </c>
      <c r="BJ129" s="96">
        <f t="shared" si="42"/>
        <v>0</v>
      </c>
      <c r="BK129" s="96">
        <f t="shared" si="42"/>
        <v>0</v>
      </c>
      <c r="BL129" s="96">
        <f t="shared" si="42"/>
        <v>0</v>
      </c>
      <c r="BM129" s="96">
        <f t="shared" si="42"/>
        <v>0</v>
      </c>
      <c r="BN129" s="96">
        <f t="shared" si="42"/>
        <v>0.107250979</v>
      </c>
      <c r="BO129" s="96">
        <f t="shared" si="42"/>
        <v>0.63076500000000002</v>
      </c>
      <c r="BP129" s="96">
        <f t="shared" si="42"/>
        <v>1.1851233329999999</v>
      </c>
      <c r="BQ129" s="96">
        <f t="shared" si="42"/>
        <v>0</v>
      </c>
      <c r="BR129" s="96">
        <f t="shared" si="42"/>
        <v>0</v>
      </c>
      <c r="BS129" s="96">
        <f t="shared" si="42"/>
        <v>0</v>
      </c>
      <c r="BT129" s="96">
        <f t="shared" si="42"/>
        <v>0</v>
      </c>
      <c r="BU129" s="96">
        <f t="shared" si="42"/>
        <v>0</v>
      </c>
      <c r="BV129" s="96">
        <f t="shared" ref="BV129:BZ129" si="43">BV123*0.041868</f>
        <v>0</v>
      </c>
      <c r="BW129" s="96">
        <f t="shared" si="43"/>
        <v>0</v>
      </c>
      <c r="BX129" s="96" t="e">
        <f t="shared" si="43"/>
        <v>#VALUE!</v>
      </c>
      <c r="BY129" s="96">
        <f t="shared" si="43"/>
        <v>51.75</v>
      </c>
      <c r="BZ129" s="96">
        <f t="shared" si="43"/>
        <v>99.226800000000011</v>
      </c>
    </row>
    <row r="130" spans="1:78" s="95" customFormat="1" ht="11.25" customHeight="1" x14ac:dyDescent="0.25">
      <c r="A130" s="87"/>
      <c r="B130" s="95" t="s">
        <v>98</v>
      </c>
      <c r="C130" s="88" t="s">
        <v>91</v>
      </c>
      <c r="D130" s="89" t="s">
        <v>102</v>
      </c>
      <c r="E130" s="89"/>
      <c r="I130" s="96">
        <f>I124*0.041868</f>
        <v>127.5977</v>
      </c>
      <c r="J130" s="96">
        <f t="shared" ref="J130:BU130" si="44">J124*0.041868</f>
        <v>0</v>
      </c>
      <c r="K130" s="96">
        <f t="shared" si="44"/>
        <v>0</v>
      </c>
      <c r="L130" s="96">
        <f t="shared" si="44"/>
        <v>0</v>
      </c>
      <c r="M130" s="96">
        <f t="shared" si="44"/>
        <v>0</v>
      </c>
      <c r="N130" s="96">
        <f t="shared" si="44"/>
        <v>0</v>
      </c>
      <c r="O130" s="96">
        <f t="shared" si="44"/>
        <v>0</v>
      </c>
      <c r="P130" s="96">
        <f t="shared" si="44"/>
        <v>0</v>
      </c>
      <c r="Q130" s="96">
        <f t="shared" si="44"/>
        <v>0</v>
      </c>
      <c r="R130" s="96">
        <f t="shared" si="44"/>
        <v>0</v>
      </c>
      <c r="S130" s="96">
        <f t="shared" si="44"/>
        <v>0</v>
      </c>
      <c r="T130" s="96">
        <f t="shared" si="44"/>
        <v>0</v>
      </c>
      <c r="U130" s="96">
        <f t="shared" si="44"/>
        <v>0</v>
      </c>
      <c r="V130" s="96">
        <f t="shared" si="44"/>
        <v>0</v>
      </c>
      <c r="W130" s="96">
        <f t="shared" si="44"/>
        <v>0</v>
      </c>
      <c r="X130" s="96">
        <f t="shared" si="44"/>
        <v>0</v>
      </c>
      <c r="Y130" s="96">
        <f t="shared" si="44"/>
        <v>0</v>
      </c>
      <c r="Z130" s="96">
        <f t="shared" si="44"/>
        <v>0</v>
      </c>
      <c r="AA130" s="96">
        <f t="shared" si="44"/>
        <v>0</v>
      </c>
      <c r="AB130" s="96">
        <f t="shared" si="44"/>
        <v>0</v>
      </c>
      <c r="AC130" s="96">
        <f t="shared" si="44"/>
        <v>0</v>
      </c>
      <c r="AD130" s="96">
        <f t="shared" si="44"/>
        <v>11.082400000000002</v>
      </c>
      <c r="AE130" s="96">
        <f t="shared" si="44"/>
        <v>0</v>
      </c>
      <c r="AF130" s="96">
        <f t="shared" si="44"/>
        <v>0</v>
      </c>
      <c r="AG130" s="96" t="e">
        <f t="shared" si="44"/>
        <v>#VALUE!</v>
      </c>
      <c r="AH130" s="96" t="e">
        <f t="shared" si="44"/>
        <v>#VALUE!</v>
      </c>
      <c r="AI130" s="96" t="e">
        <f t="shared" si="44"/>
        <v>#VALUE!</v>
      </c>
      <c r="AJ130" s="96">
        <f t="shared" si="44"/>
        <v>0</v>
      </c>
      <c r="AK130" s="96">
        <f t="shared" si="44"/>
        <v>0</v>
      </c>
      <c r="AL130" s="96">
        <f t="shared" si="44"/>
        <v>2.0745</v>
      </c>
      <c r="AM130" s="96">
        <f t="shared" si="44"/>
        <v>0</v>
      </c>
      <c r="AN130" s="96">
        <f t="shared" si="44"/>
        <v>0</v>
      </c>
      <c r="AO130" s="96">
        <f t="shared" si="44"/>
        <v>0</v>
      </c>
      <c r="AP130" s="96">
        <f t="shared" si="44"/>
        <v>0</v>
      </c>
      <c r="AQ130" s="96">
        <f t="shared" si="44"/>
        <v>4.3099999999999999E-2</v>
      </c>
      <c r="AR130" s="96">
        <f t="shared" si="44"/>
        <v>0</v>
      </c>
      <c r="AS130" s="96">
        <f t="shared" si="44"/>
        <v>8.9648000000000003</v>
      </c>
      <c r="AT130" s="96">
        <f t="shared" si="44"/>
        <v>0</v>
      </c>
      <c r="AU130" s="96">
        <f t="shared" si="44"/>
        <v>0</v>
      </c>
      <c r="AV130" s="96">
        <f t="shared" si="44"/>
        <v>0</v>
      </c>
      <c r="AW130" s="96">
        <f t="shared" si="44"/>
        <v>0</v>
      </c>
      <c r="AX130" s="96">
        <f t="shared" si="44"/>
        <v>0</v>
      </c>
      <c r="AY130" s="96">
        <f t="shared" si="44"/>
        <v>0</v>
      </c>
      <c r="AZ130" s="96">
        <f t="shared" si="44"/>
        <v>0</v>
      </c>
      <c r="BA130" s="96">
        <f t="shared" si="44"/>
        <v>2.0600999999999998</v>
      </c>
      <c r="BB130" s="96">
        <f t="shared" si="44"/>
        <v>10.116999999999999</v>
      </c>
      <c r="BC130" s="96" t="e">
        <f t="shared" si="44"/>
        <v>#VALUE!</v>
      </c>
      <c r="BD130" s="96" t="e">
        <f t="shared" si="44"/>
        <v>#VALUE!</v>
      </c>
      <c r="BE130" s="96" t="e">
        <f t="shared" si="44"/>
        <v>#VALUE!</v>
      </c>
      <c r="BF130" s="96" t="e">
        <f t="shared" si="44"/>
        <v>#VALUE!</v>
      </c>
      <c r="BG130" s="96">
        <f t="shared" si="44"/>
        <v>0</v>
      </c>
      <c r="BH130" s="96">
        <f t="shared" si="44"/>
        <v>0</v>
      </c>
      <c r="BI130" s="96">
        <f t="shared" si="44"/>
        <v>0.58099999999999996</v>
      </c>
      <c r="BJ130" s="96">
        <f t="shared" si="44"/>
        <v>0</v>
      </c>
      <c r="BK130" s="96">
        <f t="shared" si="44"/>
        <v>0.70000000000000007</v>
      </c>
      <c r="BL130" s="96">
        <f t="shared" si="44"/>
        <v>0</v>
      </c>
      <c r="BM130" s="96">
        <f t="shared" si="44"/>
        <v>0</v>
      </c>
      <c r="BN130" s="96">
        <f t="shared" si="44"/>
        <v>0</v>
      </c>
      <c r="BO130" s="96">
        <f t="shared" si="44"/>
        <v>0</v>
      </c>
      <c r="BP130" s="96">
        <f t="shared" si="44"/>
        <v>0</v>
      </c>
      <c r="BQ130" s="96">
        <f t="shared" si="44"/>
        <v>0</v>
      </c>
      <c r="BR130" s="96">
        <f t="shared" si="44"/>
        <v>0</v>
      </c>
      <c r="BS130" s="96">
        <f t="shared" si="44"/>
        <v>0</v>
      </c>
      <c r="BT130" s="96">
        <f t="shared" si="44"/>
        <v>8.8360000000000003</v>
      </c>
      <c r="BU130" s="96">
        <f t="shared" si="44"/>
        <v>0.34600000000000003</v>
      </c>
      <c r="BV130" s="96">
        <f t="shared" ref="BV130:BZ130" si="45">BV124*0.041868</f>
        <v>0</v>
      </c>
      <c r="BW130" s="96">
        <f t="shared" si="45"/>
        <v>0.34600000000000003</v>
      </c>
      <c r="BX130" s="96" t="e">
        <f t="shared" si="45"/>
        <v>#VALUE!</v>
      </c>
      <c r="BY130" s="96">
        <f t="shared" si="45"/>
        <v>13.949000000000002</v>
      </c>
      <c r="BZ130" s="96">
        <f t="shared" si="45"/>
        <v>90.043199999999999</v>
      </c>
    </row>
    <row r="131" spans="1:78" x14ac:dyDescent="0.25">
      <c r="B131" s="3" t="s">
        <v>100</v>
      </c>
      <c r="C131" s="88" t="s">
        <v>91</v>
      </c>
      <c r="D131" s="89" t="s">
        <v>102</v>
      </c>
      <c r="E131" s="89"/>
      <c r="H131" s="4"/>
      <c r="I131" s="96">
        <f>I125*0.041868</f>
        <v>16.719948200000001</v>
      </c>
      <c r="J131" s="96">
        <f t="shared" ref="J131:BU131" si="46">J125*0.041868</f>
        <v>0</v>
      </c>
      <c r="K131" s="96">
        <f t="shared" si="46"/>
        <v>0</v>
      </c>
      <c r="L131" s="96">
        <f t="shared" si="46"/>
        <v>0</v>
      </c>
      <c r="M131" s="96">
        <f t="shared" si="46"/>
        <v>0</v>
      </c>
      <c r="N131" s="96">
        <f t="shared" si="46"/>
        <v>0</v>
      </c>
      <c r="O131" s="96">
        <f t="shared" si="46"/>
        <v>0</v>
      </c>
      <c r="P131" s="96">
        <f t="shared" si="46"/>
        <v>0</v>
      </c>
      <c r="Q131" s="96">
        <f t="shared" si="46"/>
        <v>0</v>
      </c>
      <c r="R131" s="96">
        <f t="shared" si="46"/>
        <v>0</v>
      </c>
      <c r="S131" s="96">
        <f t="shared" si="46"/>
        <v>0</v>
      </c>
      <c r="T131" s="96">
        <f t="shared" si="46"/>
        <v>0</v>
      </c>
      <c r="U131" s="96">
        <f t="shared" si="46"/>
        <v>0</v>
      </c>
      <c r="V131" s="96">
        <f t="shared" si="46"/>
        <v>0</v>
      </c>
      <c r="W131" s="96">
        <f t="shared" si="46"/>
        <v>0</v>
      </c>
      <c r="X131" s="96">
        <f t="shared" si="46"/>
        <v>0</v>
      </c>
      <c r="Y131" s="96">
        <f t="shared" si="46"/>
        <v>0</v>
      </c>
      <c r="Z131" s="96">
        <f t="shared" si="46"/>
        <v>0</v>
      </c>
      <c r="AA131" s="96">
        <f t="shared" si="46"/>
        <v>0</v>
      </c>
      <c r="AB131" s="96">
        <f t="shared" si="46"/>
        <v>0</v>
      </c>
      <c r="AC131" s="96">
        <f t="shared" si="46"/>
        <v>0</v>
      </c>
      <c r="AD131" s="96">
        <f t="shared" si="46"/>
        <v>1.1949000000000001E-2</v>
      </c>
      <c r="AE131" s="96">
        <f t="shared" si="46"/>
        <v>0</v>
      </c>
      <c r="AF131" s="96">
        <f t="shared" si="46"/>
        <v>0</v>
      </c>
      <c r="AG131" s="96" t="e">
        <f t="shared" si="46"/>
        <v>#VALUE!</v>
      </c>
      <c r="AH131" s="96" t="e">
        <f t="shared" si="46"/>
        <v>#VALUE!</v>
      </c>
      <c r="AI131" s="96" t="e">
        <f t="shared" si="46"/>
        <v>#VALUE!</v>
      </c>
      <c r="AJ131" s="96">
        <f t="shared" si="46"/>
        <v>0</v>
      </c>
      <c r="AK131" s="96">
        <f t="shared" si="46"/>
        <v>0</v>
      </c>
      <c r="AL131" s="96">
        <f t="shared" si="46"/>
        <v>5.4990000000000013E-3</v>
      </c>
      <c r="AM131" s="96">
        <f t="shared" si="46"/>
        <v>0</v>
      </c>
      <c r="AN131" s="96">
        <f t="shared" si="46"/>
        <v>0</v>
      </c>
      <c r="AO131" s="96">
        <f t="shared" si="46"/>
        <v>0</v>
      </c>
      <c r="AP131" s="96">
        <f t="shared" si="46"/>
        <v>0</v>
      </c>
      <c r="AQ131" s="96">
        <f t="shared" si="46"/>
        <v>0</v>
      </c>
      <c r="AR131" s="96">
        <f t="shared" si="46"/>
        <v>0</v>
      </c>
      <c r="AS131" s="96">
        <f t="shared" si="46"/>
        <v>6.4500000000000009E-3</v>
      </c>
      <c r="AT131" s="96">
        <f t="shared" si="46"/>
        <v>0</v>
      </c>
      <c r="AU131" s="96">
        <f t="shared" si="46"/>
        <v>0</v>
      </c>
      <c r="AV131" s="96">
        <f t="shared" si="46"/>
        <v>0</v>
      </c>
      <c r="AW131" s="96">
        <f t="shared" si="46"/>
        <v>0</v>
      </c>
      <c r="AX131" s="96">
        <f t="shared" si="46"/>
        <v>0</v>
      </c>
      <c r="AY131" s="96">
        <f t="shared" si="46"/>
        <v>0</v>
      </c>
      <c r="AZ131" s="96">
        <f t="shared" si="46"/>
        <v>0</v>
      </c>
      <c r="BA131" s="96">
        <f t="shared" si="46"/>
        <v>0</v>
      </c>
      <c r="BB131" s="96">
        <f t="shared" si="46"/>
        <v>1.587</v>
      </c>
      <c r="BC131" s="96" t="e">
        <f t="shared" si="46"/>
        <v>#VALUE!</v>
      </c>
      <c r="BD131" s="96" t="e">
        <f t="shared" si="46"/>
        <v>#VALUE!</v>
      </c>
      <c r="BE131" s="96" t="e">
        <f t="shared" si="46"/>
        <v>#VALUE!</v>
      </c>
      <c r="BF131" s="96" t="e">
        <f t="shared" si="46"/>
        <v>#VALUE!</v>
      </c>
      <c r="BG131" s="96">
        <f t="shared" si="46"/>
        <v>0</v>
      </c>
      <c r="BH131" s="96">
        <f t="shared" si="46"/>
        <v>1.587</v>
      </c>
      <c r="BI131" s="96">
        <f t="shared" si="46"/>
        <v>0</v>
      </c>
      <c r="BJ131" s="96">
        <f t="shared" si="46"/>
        <v>0</v>
      </c>
      <c r="BK131" s="96">
        <f t="shared" si="46"/>
        <v>0</v>
      </c>
      <c r="BL131" s="96">
        <f t="shared" si="46"/>
        <v>0</v>
      </c>
      <c r="BM131" s="96">
        <f t="shared" si="46"/>
        <v>0</v>
      </c>
      <c r="BN131" s="96">
        <f t="shared" si="46"/>
        <v>0</v>
      </c>
      <c r="BO131" s="96">
        <f t="shared" si="46"/>
        <v>0</v>
      </c>
      <c r="BP131" s="96">
        <f t="shared" si="46"/>
        <v>0</v>
      </c>
      <c r="BQ131" s="96">
        <f t="shared" si="46"/>
        <v>0</v>
      </c>
      <c r="BR131" s="96">
        <f t="shared" si="46"/>
        <v>0</v>
      </c>
      <c r="BS131" s="96">
        <f t="shared" si="46"/>
        <v>0</v>
      </c>
      <c r="BT131" s="96">
        <f t="shared" si="46"/>
        <v>0</v>
      </c>
      <c r="BU131" s="96">
        <f t="shared" si="46"/>
        <v>0</v>
      </c>
      <c r="BV131" s="96">
        <f t="shared" ref="BV131:BZ131" si="47">BV125*0.041868</f>
        <v>0</v>
      </c>
      <c r="BW131" s="96">
        <f t="shared" si="47"/>
        <v>0</v>
      </c>
      <c r="BX131" s="96" t="e">
        <f t="shared" si="47"/>
        <v>#VALUE!</v>
      </c>
      <c r="BY131" s="96">
        <f t="shared" si="47"/>
        <v>10.327178</v>
      </c>
      <c r="BZ131" s="96">
        <f t="shared" si="47"/>
        <v>4.7938212</v>
      </c>
    </row>
    <row r="132" spans="1:78" x14ac:dyDescent="0.25">
      <c r="B132" s="3" t="s">
        <v>101</v>
      </c>
      <c r="C132" s="88" t="s">
        <v>91</v>
      </c>
      <c r="D132" s="89" t="s">
        <v>102</v>
      </c>
      <c r="H132" s="4"/>
      <c r="I132" s="10">
        <f>SUM(I127:I131)</f>
        <v>520.72647103199995</v>
      </c>
      <c r="J132" s="10">
        <f t="shared" ref="J132:BU132" si="48">SUM(J127:J131)</f>
        <v>0</v>
      </c>
      <c r="K132" s="10">
        <f t="shared" si="48"/>
        <v>0</v>
      </c>
      <c r="L132" s="10">
        <f t="shared" si="48"/>
        <v>0</v>
      </c>
      <c r="M132" s="10">
        <f t="shared" si="48"/>
        <v>0</v>
      </c>
      <c r="N132" s="10">
        <f t="shared" si="48"/>
        <v>0</v>
      </c>
      <c r="O132" s="10">
        <f t="shared" si="48"/>
        <v>0</v>
      </c>
      <c r="P132" s="10">
        <f t="shared" si="48"/>
        <v>0</v>
      </c>
      <c r="Q132" s="10">
        <f t="shared" si="48"/>
        <v>0</v>
      </c>
      <c r="R132" s="10">
        <f t="shared" si="48"/>
        <v>0</v>
      </c>
      <c r="S132" s="10">
        <f t="shared" si="48"/>
        <v>0</v>
      </c>
      <c r="T132" s="10">
        <f t="shared" si="48"/>
        <v>0</v>
      </c>
      <c r="U132" s="10">
        <f t="shared" si="48"/>
        <v>9.5399999999999999E-2</v>
      </c>
      <c r="V132" s="10">
        <f t="shared" si="48"/>
        <v>9.5399999999999999E-2</v>
      </c>
      <c r="W132" s="10">
        <f t="shared" si="48"/>
        <v>0</v>
      </c>
      <c r="X132" s="10">
        <f t="shared" si="48"/>
        <v>0</v>
      </c>
      <c r="Y132" s="10">
        <f t="shared" si="48"/>
        <v>0</v>
      </c>
      <c r="Z132" s="10">
        <f t="shared" si="48"/>
        <v>9.920000000000001E-2</v>
      </c>
      <c r="AA132" s="10">
        <f t="shared" si="48"/>
        <v>9.920000000000001E-2</v>
      </c>
      <c r="AB132" s="10">
        <f t="shared" si="48"/>
        <v>0</v>
      </c>
      <c r="AC132" s="10">
        <f t="shared" si="48"/>
        <v>0</v>
      </c>
      <c r="AD132" s="10">
        <f t="shared" si="48"/>
        <v>33.831733920000005</v>
      </c>
      <c r="AE132" s="10">
        <f t="shared" si="48"/>
        <v>0</v>
      </c>
      <c r="AF132" s="10">
        <f t="shared" si="48"/>
        <v>0</v>
      </c>
      <c r="AG132" s="10" t="e">
        <f t="shared" si="48"/>
        <v>#VALUE!</v>
      </c>
      <c r="AH132" s="10" t="e">
        <f t="shared" si="48"/>
        <v>#VALUE!</v>
      </c>
      <c r="AI132" s="10" t="e">
        <f t="shared" si="48"/>
        <v>#VALUE!</v>
      </c>
      <c r="AJ132" s="10">
        <f t="shared" si="48"/>
        <v>0</v>
      </c>
      <c r="AK132" s="10">
        <f t="shared" si="48"/>
        <v>0</v>
      </c>
      <c r="AL132" s="10">
        <f t="shared" si="48"/>
        <v>2.4800610000000001</v>
      </c>
      <c r="AM132" s="10">
        <f t="shared" si="48"/>
        <v>3.4538530400000007</v>
      </c>
      <c r="AN132" s="10">
        <f t="shared" si="48"/>
        <v>0</v>
      </c>
      <c r="AO132" s="10">
        <f t="shared" si="48"/>
        <v>0</v>
      </c>
      <c r="AP132" s="10">
        <f t="shared" si="48"/>
        <v>0</v>
      </c>
      <c r="AQ132" s="10">
        <f t="shared" si="48"/>
        <v>4.3099999999999999E-2</v>
      </c>
      <c r="AR132" s="10">
        <f t="shared" si="48"/>
        <v>0</v>
      </c>
      <c r="AS132" s="10">
        <f t="shared" si="48"/>
        <v>26.33644748</v>
      </c>
      <c r="AT132" s="10">
        <f t="shared" si="48"/>
        <v>1.5182724000000001</v>
      </c>
      <c r="AU132" s="10">
        <f t="shared" si="48"/>
        <v>0</v>
      </c>
      <c r="AV132" s="10">
        <f t="shared" si="48"/>
        <v>0</v>
      </c>
      <c r="AW132" s="10">
        <f t="shared" si="48"/>
        <v>0</v>
      </c>
      <c r="AX132" s="10">
        <f t="shared" si="48"/>
        <v>0</v>
      </c>
      <c r="AY132" s="10">
        <f t="shared" si="48"/>
        <v>0</v>
      </c>
      <c r="AZ132" s="10">
        <f t="shared" si="48"/>
        <v>0</v>
      </c>
      <c r="BA132" s="10">
        <f t="shared" si="48"/>
        <v>14.5002114</v>
      </c>
      <c r="BB132" s="10">
        <f t="shared" si="48"/>
        <v>24.560324311999995</v>
      </c>
      <c r="BC132" s="10" t="e">
        <f t="shared" si="48"/>
        <v>#VALUE!</v>
      </c>
      <c r="BD132" s="10" t="e">
        <f t="shared" si="48"/>
        <v>#VALUE!</v>
      </c>
      <c r="BE132" s="10" t="e">
        <f t="shared" si="48"/>
        <v>#VALUE!</v>
      </c>
      <c r="BF132" s="10" t="e">
        <f t="shared" si="48"/>
        <v>#VALUE!</v>
      </c>
      <c r="BG132" s="10">
        <f t="shared" si="48"/>
        <v>8.9541999999999997E-2</v>
      </c>
      <c r="BH132" s="10">
        <f t="shared" si="48"/>
        <v>1.587</v>
      </c>
      <c r="BI132" s="10">
        <f t="shared" si="48"/>
        <v>7.9819839999999989</v>
      </c>
      <c r="BJ132" s="10">
        <f t="shared" si="48"/>
        <v>0</v>
      </c>
      <c r="BK132" s="10">
        <f t="shared" si="48"/>
        <v>2.1898019999999998</v>
      </c>
      <c r="BL132" s="10">
        <f t="shared" si="48"/>
        <v>0.34399299999999994</v>
      </c>
      <c r="BM132" s="10">
        <f t="shared" si="48"/>
        <v>0</v>
      </c>
      <c r="BN132" s="10">
        <f t="shared" si="48"/>
        <v>0.16311497899999999</v>
      </c>
      <c r="BO132" s="10">
        <f t="shared" si="48"/>
        <v>0.63076500000000002</v>
      </c>
      <c r="BP132" s="10">
        <f t="shared" si="48"/>
        <v>1.1851233329999999</v>
      </c>
      <c r="BQ132" s="10">
        <f t="shared" si="48"/>
        <v>0</v>
      </c>
      <c r="BR132" s="10">
        <f t="shared" si="48"/>
        <v>0</v>
      </c>
      <c r="BS132" s="10">
        <f t="shared" si="48"/>
        <v>0</v>
      </c>
      <c r="BT132" s="10">
        <f t="shared" si="48"/>
        <v>10.388999999999999</v>
      </c>
      <c r="BU132" s="10">
        <f t="shared" si="48"/>
        <v>0.62744900000000003</v>
      </c>
      <c r="BV132" s="10">
        <f t="shared" ref="BV132:BZ132" si="49">SUM(BV127:BV131)</f>
        <v>0</v>
      </c>
      <c r="BW132" s="10">
        <f t="shared" si="49"/>
        <v>0.62744900000000003</v>
      </c>
      <c r="BX132" s="10" t="e">
        <f t="shared" si="49"/>
        <v>#VALUE!</v>
      </c>
      <c r="BY132" s="10">
        <f t="shared" si="49"/>
        <v>151.40944200000001</v>
      </c>
      <c r="BZ132" s="10">
        <f t="shared" si="49"/>
        <v>295.60271040000003</v>
      </c>
    </row>
    <row r="133" spans="1:78" x14ac:dyDescent="0.25">
      <c r="O133" s="3"/>
      <c r="P133" s="4"/>
      <c r="Q133" s="4"/>
      <c r="R133" s="4"/>
      <c r="AC133" s="3"/>
      <c r="AP133" s="3"/>
    </row>
    <row r="134" spans="1:78" x14ac:dyDescent="0.25">
      <c r="D134" s="97" t="s">
        <v>104</v>
      </c>
      <c r="I134" s="10">
        <f>I132+I115</f>
        <v>1485.6369280829999</v>
      </c>
      <c r="K134" s="14">
        <f>J132+AD132+Z132+AC132+BA132+BI132+BJ132+BK132+BL132+BM132+BN132+BO132+BP132+BR132+BQ132+BS132</f>
        <v>60.925927631999997</v>
      </c>
      <c r="O134" s="3"/>
      <c r="P134" s="4"/>
      <c r="Q134" s="4"/>
      <c r="R134" s="4"/>
      <c r="AC134" s="3"/>
      <c r="AP134" s="3"/>
    </row>
    <row r="135" spans="1:78" x14ac:dyDescent="0.25">
      <c r="O135" s="3"/>
      <c r="P135" s="4"/>
      <c r="Q135" s="4"/>
      <c r="R135" s="4"/>
      <c r="AC135" s="3"/>
      <c r="AP135" s="3"/>
    </row>
    <row r="136" spans="1:78" x14ac:dyDescent="0.25">
      <c r="O136" s="3"/>
      <c r="P136" s="4"/>
      <c r="Q136" s="4"/>
      <c r="R136" s="4"/>
      <c r="AC136" s="3"/>
      <c r="AP136" s="3"/>
    </row>
    <row r="137" spans="1:78" x14ac:dyDescent="0.25">
      <c r="O137" s="3"/>
      <c r="P137" s="4"/>
      <c r="Q137" s="4"/>
      <c r="R137" s="4"/>
      <c r="AC137" s="3"/>
      <c r="AP137" s="3"/>
    </row>
    <row r="138" spans="1:78" x14ac:dyDescent="0.25">
      <c r="B138" s="4" t="s">
        <v>181</v>
      </c>
    </row>
    <row r="139" spans="1:78" ht="81" x14ac:dyDescent="0.25">
      <c r="G139" s="4"/>
      <c r="H139" s="4"/>
      <c r="I139" s="107" t="s">
        <v>110</v>
      </c>
      <c r="J139" s="107" t="s">
        <v>111</v>
      </c>
      <c r="K139" s="108" t="s">
        <v>112</v>
      </c>
      <c r="L139" s="108" t="s">
        <v>113</v>
      </c>
      <c r="M139" s="108" t="s">
        <v>114</v>
      </c>
      <c r="N139" s="108" t="s">
        <v>115</v>
      </c>
      <c r="O139" s="108" t="s">
        <v>116</v>
      </c>
      <c r="P139" s="108" t="s">
        <v>117</v>
      </c>
      <c r="Q139" s="108" t="s">
        <v>118</v>
      </c>
      <c r="R139" s="108" t="s">
        <v>119</v>
      </c>
      <c r="S139" s="108" t="s">
        <v>120</v>
      </c>
      <c r="T139" s="108" t="s">
        <v>121</v>
      </c>
      <c r="U139" s="107" t="s">
        <v>122</v>
      </c>
      <c r="V139" s="108" t="s">
        <v>123</v>
      </c>
      <c r="W139" s="108" t="s">
        <v>124</v>
      </c>
      <c r="X139" s="108" t="s">
        <v>125</v>
      </c>
      <c r="Y139" s="108" t="s">
        <v>126</v>
      </c>
      <c r="Z139" s="107" t="s">
        <v>127</v>
      </c>
      <c r="AA139" s="108" t="s">
        <v>128</v>
      </c>
      <c r="AB139" s="108" t="s">
        <v>129</v>
      </c>
      <c r="AC139" s="107" t="s">
        <v>130</v>
      </c>
      <c r="AD139" s="107" t="s">
        <v>131</v>
      </c>
      <c r="AE139" s="108" t="s">
        <v>132</v>
      </c>
      <c r="AF139" s="108" t="s">
        <v>133</v>
      </c>
      <c r="AG139" s="108" t="s">
        <v>134</v>
      </c>
      <c r="AH139" s="108" t="s">
        <v>135</v>
      </c>
      <c r="AI139" s="108" t="s">
        <v>136</v>
      </c>
      <c r="AJ139" s="108" t="s">
        <v>137</v>
      </c>
      <c r="AK139" s="108" t="s">
        <v>138</v>
      </c>
      <c r="AL139" s="108" t="s">
        <v>139</v>
      </c>
      <c r="AM139" s="109" t="s">
        <v>140</v>
      </c>
      <c r="AN139" s="108" t="s">
        <v>141</v>
      </c>
      <c r="AO139" s="108" t="s">
        <v>142</v>
      </c>
      <c r="AP139" s="109" t="s">
        <v>143</v>
      </c>
      <c r="AQ139" s="108" t="s">
        <v>144</v>
      </c>
      <c r="AR139" s="108" t="s">
        <v>145</v>
      </c>
      <c r="AS139" s="109" t="s">
        <v>146</v>
      </c>
      <c r="AT139" s="108" t="s">
        <v>147</v>
      </c>
      <c r="AU139" s="109" t="s">
        <v>148</v>
      </c>
      <c r="AV139" s="108" t="s">
        <v>149</v>
      </c>
      <c r="AW139" s="108" t="s">
        <v>150</v>
      </c>
      <c r="AX139" s="108" t="s">
        <v>151</v>
      </c>
      <c r="AY139" s="108" t="s">
        <v>152</v>
      </c>
      <c r="AZ139" s="108" t="s">
        <v>153</v>
      </c>
      <c r="BA139" s="107" t="s">
        <v>154</v>
      </c>
      <c r="BB139" s="107" t="s">
        <v>155</v>
      </c>
      <c r="BC139" s="108" t="s">
        <v>156</v>
      </c>
      <c r="BD139" s="108" t="s">
        <v>157</v>
      </c>
      <c r="BE139" s="108" t="s">
        <v>158</v>
      </c>
      <c r="BF139" s="108" t="s">
        <v>159</v>
      </c>
      <c r="BG139" s="108" t="s">
        <v>160</v>
      </c>
      <c r="BH139" s="108" t="s">
        <v>161</v>
      </c>
      <c r="BI139" s="108" t="s">
        <v>162</v>
      </c>
      <c r="BJ139" s="108" t="s">
        <v>163</v>
      </c>
      <c r="BK139" s="108" t="s">
        <v>164</v>
      </c>
      <c r="BL139" s="108" t="s">
        <v>165</v>
      </c>
      <c r="BM139" s="108" t="s">
        <v>166</v>
      </c>
      <c r="BN139" s="108" t="s">
        <v>167</v>
      </c>
      <c r="BO139" s="108" t="s">
        <v>168</v>
      </c>
      <c r="BP139" s="108" t="s">
        <v>169</v>
      </c>
      <c r="BQ139" s="108" t="s">
        <v>170</v>
      </c>
      <c r="BR139" s="108" t="s">
        <v>171</v>
      </c>
      <c r="BS139" s="108" t="s">
        <v>172</v>
      </c>
      <c r="BT139" s="108" t="s">
        <v>173</v>
      </c>
      <c r="BU139" s="107" t="s">
        <v>174</v>
      </c>
      <c r="BV139" s="108" t="s">
        <v>175</v>
      </c>
      <c r="BW139" s="108" t="s">
        <v>176</v>
      </c>
      <c r="BX139" s="107" t="s">
        <v>177</v>
      </c>
      <c r="BY139" s="107" t="s">
        <v>178</v>
      </c>
      <c r="BZ139" s="107" t="s">
        <v>179</v>
      </c>
    </row>
    <row r="140" spans="1:78" x14ac:dyDescent="0.25">
      <c r="A140" s="113" t="s">
        <v>96</v>
      </c>
      <c r="B140" s="87" t="s">
        <v>95</v>
      </c>
      <c r="C140" s="88" t="s">
        <v>91</v>
      </c>
      <c r="D140" s="89" t="s">
        <v>92</v>
      </c>
      <c r="E140" s="89"/>
      <c r="F140" s="95"/>
      <c r="G140" s="90"/>
      <c r="H140" s="91" t="s">
        <v>93</v>
      </c>
      <c r="I140" s="92">
        <v>4625.8336724945075</v>
      </c>
      <c r="J140" s="92">
        <v>1.9668959587274291E-2</v>
      </c>
      <c r="K140" s="93">
        <v>0</v>
      </c>
      <c r="L140" s="93">
        <v>0</v>
      </c>
      <c r="M140" s="93">
        <v>0</v>
      </c>
      <c r="N140" s="93">
        <v>0</v>
      </c>
      <c r="O140" s="93">
        <v>0</v>
      </c>
      <c r="P140" s="93">
        <v>0</v>
      </c>
      <c r="Q140" s="93">
        <v>0</v>
      </c>
      <c r="R140" s="93">
        <v>0</v>
      </c>
      <c r="S140" s="93">
        <v>0</v>
      </c>
      <c r="T140" s="93">
        <v>1.9668959587274291E-2</v>
      </c>
      <c r="U140" s="92">
        <v>0</v>
      </c>
      <c r="V140" s="93">
        <v>0</v>
      </c>
      <c r="W140" s="93">
        <v>0</v>
      </c>
      <c r="X140" s="93">
        <v>0</v>
      </c>
      <c r="Y140" s="93">
        <v>0</v>
      </c>
      <c r="Z140" s="92">
        <v>0</v>
      </c>
      <c r="AA140" s="93">
        <v>0</v>
      </c>
      <c r="AB140" s="93">
        <v>0</v>
      </c>
      <c r="AC140" s="94">
        <v>0</v>
      </c>
      <c r="AD140" s="92">
        <v>233.34703592242286</v>
      </c>
      <c r="AE140" s="93">
        <v>0</v>
      </c>
      <c r="AF140" s="93">
        <v>0</v>
      </c>
      <c r="AG140" s="93" t="s">
        <v>94</v>
      </c>
      <c r="AH140" s="93" t="s">
        <v>94</v>
      </c>
      <c r="AI140" s="93" t="s">
        <v>94</v>
      </c>
      <c r="AJ140" s="93">
        <v>0</v>
      </c>
      <c r="AK140" s="93">
        <v>0</v>
      </c>
      <c r="AL140" s="93">
        <v>19.748972962644501</v>
      </c>
      <c r="AM140" s="93">
        <v>20.478288907996557</v>
      </c>
      <c r="AN140" s="93">
        <v>0</v>
      </c>
      <c r="AO140" s="93">
        <v>0</v>
      </c>
      <c r="AP140" s="93">
        <v>0</v>
      </c>
      <c r="AQ140" s="93">
        <v>2.8052450558899395E-2</v>
      </c>
      <c r="AR140" s="93">
        <v>0</v>
      </c>
      <c r="AS140" s="93">
        <v>192.847592433362</v>
      </c>
      <c r="AT140" s="93">
        <v>0.24412916786089614</v>
      </c>
      <c r="AU140" s="93">
        <v>0</v>
      </c>
      <c r="AV140" s="93">
        <v>0</v>
      </c>
      <c r="AW140" s="93">
        <v>0</v>
      </c>
      <c r="AX140" s="93">
        <v>0</v>
      </c>
      <c r="AY140" s="93">
        <v>0</v>
      </c>
      <c r="AZ140" s="93">
        <v>0</v>
      </c>
      <c r="BA140" s="94">
        <v>642.46186586414444</v>
      </c>
      <c r="BB140" s="92">
        <v>1200.6710614311648</v>
      </c>
      <c r="BC140" s="93" t="s">
        <v>94</v>
      </c>
      <c r="BD140" s="93" t="s">
        <v>94</v>
      </c>
      <c r="BE140" s="93" t="s">
        <v>94</v>
      </c>
      <c r="BF140" s="93" t="s">
        <v>94</v>
      </c>
      <c r="BG140" s="93">
        <v>11.954690933409763</v>
      </c>
      <c r="BH140" s="93">
        <v>0</v>
      </c>
      <c r="BI140" s="93">
        <v>1021.5049202254705</v>
      </c>
      <c r="BJ140" s="93">
        <v>0</v>
      </c>
      <c r="BK140" s="93">
        <v>19.070889462119041</v>
      </c>
      <c r="BL140" s="93">
        <v>0</v>
      </c>
      <c r="BM140" s="93">
        <v>0</v>
      </c>
      <c r="BN140" s="93">
        <v>0</v>
      </c>
      <c r="BO140" s="93">
        <v>2.1496130696474634E-2</v>
      </c>
      <c r="BP140" s="93">
        <v>2.1496130696474634E-2</v>
      </c>
      <c r="BQ140" s="93">
        <v>0</v>
      </c>
      <c r="BR140" s="93">
        <v>0</v>
      </c>
      <c r="BS140" s="93">
        <v>0</v>
      </c>
      <c r="BT140" s="93">
        <v>148.09756854877233</v>
      </c>
      <c r="BU140" s="92">
        <v>0</v>
      </c>
      <c r="BV140" s="93">
        <v>0</v>
      </c>
      <c r="BW140" s="93">
        <v>0</v>
      </c>
      <c r="BX140" s="94" t="s">
        <v>94</v>
      </c>
      <c r="BY140" s="94">
        <v>1664.0226903601795</v>
      </c>
      <c r="BZ140" s="94">
        <v>885.31134995700779</v>
      </c>
    </row>
    <row r="141" spans="1:78" x14ac:dyDescent="0.25">
      <c r="A141" s="113"/>
      <c r="B141" s="95" t="s">
        <v>97</v>
      </c>
      <c r="C141" s="88" t="s">
        <v>91</v>
      </c>
      <c r="D141" s="89" t="s">
        <v>92</v>
      </c>
      <c r="E141" s="89"/>
      <c r="F141" s="89"/>
      <c r="G141" s="90"/>
      <c r="H141" s="91" t="s">
        <v>93</v>
      </c>
      <c r="I141" s="92">
        <v>5342.8152288143683</v>
      </c>
      <c r="J141" s="92">
        <v>0</v>
      </c>
      <c r="K141" s="93">
        <v>0</v>
      </c>
      <c r="L141" s="93">
        <v>0</v>
      </c>
      <c r="M141" s="93">
        <v>0</v>
      </c>
      <c r="N141" s="93">
        <v>0</v>
      </c>
      <c r="O141" s="93">
        <v>0</v>
      </c>
      <c r="P141" s="93">
        <v>0</v>
      </c>
      <c r="Q141" s="93">
        <v>0</v>
      </c>
      <c r="R141" s="93">
        <v>0</v>
      </c>
      <c r="S141" s="93">
        <v>0</v>
      </c>
      <c r="T141" s="93">
        <v>0</v>
      </c>
      <c r="U141" s="92">
        <v>0</v>
      </c>
      <c r="V141" s="93">
        <v>0</v>
      </c>
      <c r="W141" s="93">
        <v>0</v>
      </c>
      <c r="X141" s="93">
        <v>0</v>
      </c>
      <c r="Y141" s="93">
        <v>0</v>
      </c>
      <c r="Z141" s="92">
        <v>3.8024266743097348</v>
      </c>
      <c r="AA141" s="93">
        <v>3.8024266743097348</v>
      </c>
      <c r="AB141" s="93">
        <v>0</v>
      </c>
      <c r="AC141" s="94">
        <v>0</v>
      </c>
      <c r="AD141" s="92">
        <v>386.32062673163273</v>
      </c>
      <c r="AE141" s="93">
        <v>0</v>
      </c>
      <c r="AF141" s="93">
        <v>0</v>
      </c>
      <c r="AG141" s="93" t="s">
        <v>94</v>
      </c>
      <c r="AH141" s="93" t="s">
        <v>94</v>
      </c>
      <c r="AI141" s="93" t="s">
        <v>94</v>
      </c>
      <c r="AJ141" s="93">
        <v>0</v>
      </c>
      <c r="AK141" s="93">
        <v>0</v>
      </c>
      <c r="AL141" s="93">
        <v>4.4234260055412244</v>
      </c>
      <c r="AM141" s="93">
        <v>48.719785994076616</v>
      </c>
      <c r="AN141" s="93">
        <v>0</v>
      </c>
      <c r="AO141" s="93">
        <v>0</v>
      </c>
      <c r="AP141" s="93">
        <v>0</v>
      </c>
      <c r="AQ141" s="93">
        <v>0</v>
      </c>
      <c r="AR141" s="93">
        <v>0</v>
      </c>
      <c r="AS141" s="93">
        <v>327.38779019776439</v>
      </c>
      <c r="AT141" s="93">
        <v>5.7896245342505006</v>
      </c>
      <c r="AU141" s="93">
        <v>0</v>
      </c>
      <c r="AV141" s="93">
        <v>0</v>
      </c>
      <c r="AW141" s="93">
        <v>0</v>
      </c>
      <c r="AX141" s="93">
        <v>0</v>
      </c>
      <c r="AY141" s="93">
        <v>0</v>
      </c>
      <c r="AZ141" s="93">
        <v>0</v>
      </c>
      <c r="BA141" s="94">
        <v>26.805674978503866</v>
      </c>
      <c r="BB141" s="92">
        <v>1304.8919461163655</v>
      </c>
      <c r="BC141" s="93" t="s">
        <v>94</v>
      </c>
      <c r="BD141" s="93" t="s">
        <v>94</v>
      </c>
      <c r="BE141" s="93" t="s">
        <v>94</v>
      </c>
      <c r="BF141" s="93" t="s">
        <v>94</v>
      </c>
      <c r="BG141" s="93">
        <v>1.6480366867297218</v>
      </c>
      <c r="BH141" s="93">
        <v>0</v>
      </c>
      <c r="BI141" s="93">
        <v>1300.3964841884015</v>
      </c>
      <c r="BJ141" s="93">
        <v>0</v>
      </c>
      <c r="BK141" s="93">
        <v>0</v>
      </c>
      <c r="BL141" s="93">
        <v>0</v>
      </c>
      <c r="BM141" s="93">
        <v>0</v>
      </c>
      <c r="BN141" s="93">
        <v>2.8474252412343555</v>
      </c>
      <c r="BO141" s="93">
        <v>0</v>
      </c>
      <c r="BP141" s="93">
        <v>0</v>
      </c>
      <c r="BQ141" s="93">
        <v>0</v>
      </c>
      <c r="BR141" s="93">
        <v>0</v>
      </c>
      <c r="BS141" s="93">
        <v>0</v>
      </c>
      <c r="BT141" s="93">
        <v>0</v>
      </c>
      <c r="BU141" s="92">
        <v>0</v>
      </c>
      <c r="BV141" s="93">
        <v>0</v>
      </c>
      <c r="BW141" s="93">
        <v>0</v>
      </c>
      <c r="BX141" s="94" t="s">
        <v>94</v>
      </c>
      <c r="BY141" s="94">
        <v>1684.7950702206936</v>
      </c>
      <c r="BZ141" s="94">
        <v>1936.1994840928633</v>
      </c>
    </row>
    <row r="142" spans="1:78" x14ac:dyDescent="0.25">
      <c r="A142" s="113"/>
      <c r="B142" s="3" t="s">
        <v>99</v>
      </c>
      <c r="C142" s="88" t="s">
        <v>91</v>
      </c>
      <c r="D142" s="89" t="s">
        <v>92</v>
      </c>
      <c r="E142" s="89"/>
      <c r="F142" s="89"/>
      <c r="G142" s="90"/>
      <c r="H142" s="91" t="s">
        <v>93</v>
      </c>
      <c r="I142" s="92">
        <v>7660.2291448361511</v>
      </c>
      <c r="J142" s="92">
        <v>0</v>
      </c>
      <c r="K142" s="93">
        <v>0</v>
      </c>
      <c r="L142" s="93">
        <v>0</v>
      </c>
      <c r="M142" s="93">
        <v>0</v>
      </c>
      <c r="N142" s="93">
        <v>0</v>
      </c>
      <c r="O142" s="93">
        <v>0</v>
      </c>
      <c r="P142" s="93">
        <v>0</v>
      </c>
      <c r="Q142" s="93">
        <v>0</v>
      </c>
      <c r="R142" s="93">
        <v>0</v>
      </c>
      <c r="S142" s="93">
        <v>0</v>
      </c>
      <c r="T142" s="93">
        <v>0</v>
      </c>
      <c r="U142" s="92">
        <v>2.5150472914875319</v>
      </c>
      <c r="V142" s="93">
        <v>2.5150472914875319</v>
      </c>
      <c r="W142" s="93">
        <v>0</v>
      </c>
      <c r="X142" s="93">
        <v>0</v>
      </c>
      <c r="Y142" s="93">
        <v>0</v>
      </c>
      <c r="Z142" s="92">
        <v>0</v>
      </c>
      <c r="AA142" s="93">
        <v>0</v>
      </c>
      <c r="AB142" s="93">
        <v>0</v>
      </c>
      <c r="AC142" s="94">
        <v>0</v>
      </c>
      <c r="AD142" s="92">
        <v>210.55095299512749</v>
      </c>
      <c r="AE142" s="93">
        <v>0</v>
      </c>
      <c r="AF142" s="93">
        <v>0</v>
      </c>
      <c r="AG142" s="93" t="s">
        <v>94</v>
      </c>
      <c r="AH142" s="93" t="s">
        <v>94</v>
      </c>
      <c r="AI142" s="93" t="s">
        <v>94</v>
      </c>
      <c r="AJ142" s="93">
        <v>0</v>
      </c>
      <c r="AK142" s="93">
        <v>0</v>
      </c>
      <c r="AL142" s="93">
        <v>4.4285850769083783</v>
      </c>
      <c r="AM142" s="93">
        <v>126.69643403076333</v>
      </c>
      <c r="AN142" s="93">
        <v>0</v>
      </c>
      <c r="AO142" s="93">
        <v>0</v>
      </c>
      <c r="AP142" s="93">
        <v>0</v>
      </c>
      <c r="AQ142" s="93">
        <v>0</v>
      </c>
      <c r="AR142" s="93">
        <v>0</v>
      </c>
      <c r="AS142" s="93">
        <v>79.425933887455798</v>
      </c>
      <c r="AT142" s="93">
        <v>0</v>
      </c>
      <c r="AU142" s="93">
        <v>0</v>
      </c>
      <c r="AV142" s="93">
        <v>0</v>
      </c>
      <c r="AW142" s="93">
        <v>0</v>
      </c>
      <c r="AX142" s="93">
        <v>0</v>
      </c>
      <c r="AY142" s="93">
        <v>0</v>
      </c>
      <c r="AZ142" s="93">
        <v>0</v>
      </c>
      <c r="BA142" s="94">
        <v>30.223559759243336</v>
      </c>
      <c r="BB142" s="92">
        <v>982.70819088564042</v>
      </c>
      <c r="BC142" s="93" t="s">
        <v>94</v>
      </c>
      <c r="BD142" s="93" t="s">
        <v>94</v>
      </c>
      <c r="BE142" s="93" t="s">
        <v>94</v>
      </c>
      <c r="BF142" s="93" t="s">
        <v>94</v>
      </c>
      <c r="BG142" s="93">
        <v>11.17798796216681</v>
      </c>
      <c r="BH142" s="93">
        <v>0</v>
      </c>
      <c r="BI142" s="93">
        <v>912.12859463074415</v>
      </c>
      <c r="BJ142" s="93">
        <v>0</v>
      </c>
      <c r="BK142" s="93">
        <v>49.17837011560141</v>
      </c>
      <c r="BL142" s="93">
        <v>0</v>
      </c>
      <c r="BM142" s="93">
        <v>0</v>
      </c>
      <c r="BN142" s="93">
        <v>5.0288048151332756</v>
      </c>
      <c r="BO142" s="93">
        <v>1.458620808254514</v>
      </c>
      <c r="BP142" s="93">
        <v>3.7358125537403266</v>
      </c>
      <c r="BQ142" s="93">
        <v>0</v>
      </c>
      <c r="BR142" s="93">
        <v>0</v>
      </c>
      <c r="BS142" s="93">
        <v>0</v>
      </c>
      <c r="BT142" s="93">
        <v>0</v>
      </c>
      <c r="BU142" s="92">
        <v>0</v>
      </c>
      <c r="BV142" s="93">
        <v>0</v>
      </c>
      <c r="BW142" s="93">
        <v>0</v>
      </c>
      <c r="BX142" s="94" t="s">
        <v>94</v>
      </c>
      <c r="BY142" s="94">
        <v>2606.2864239992355</v>
      </c>
      <c r="BZ142" s="94">
        <v>3827.9449699054167</v>
      </c>
    </row>
    <row r="143" spans="1:78" x14ac:dyDescent="0.25">
      <c r="A143" s="113"/>
      <c r="B143" s="95" t="s">
        <v>98</v>
      </c>
      <c r="C143" s="88" t="s">
        <v>91</v>
      </c>
      <c r="D143" s="89" t="s">
        <v>92</v>
      </c>
      <c r="E143" s="89"/>
      <c r="F143" s="89"/>
      <c r="G143" s="90"/>
      <c r="H143" s="91" t="s">
        <v>93</v>
      </c>
      <c r="I143" s="92">
        <v>4485.4566733543516</v>
      </c>
      <c r="J143" s="92">
        <v>0</v>
      </c>
      <c r="K143" s="93">
        <v>0</v>
      </c>
      <c r="L143" s="93">
        <v>0</v>
      </c>
      <c r="M143" s="93">
        <v>0</v>
      </c>
      <c r="N143" s="93">
        <v>0</v>
      </c>
      <c r="O143" s="93">
        <v>0</v>
      </c>
      <c r="P143" s="93">
        <v>0</v>
      </c>
      <c r="Q143" s="93">
        <v>0</v>
      </c>
      <c r="R143" s="93">
        <v>0</v>
      </c>
      <c r="S143" s="93">
        <v>0</v>
      </c>
      <c r="T143" s="93">
        <v>0</v>
      </c>
      <c r="U143" s="92">
        <v>0</v>
      </c>
      <c r="V143" s="93">
        <v>0</v>
      </c>
      <c r="W143" s="93">
        <v>0</v>
      </c>
      <c r="X143" s="93">
        <v>0</v>
      </c>
      <c r="Y143" s="93">
        <v>0</v>
      </c>
      <c r="Z143" s="92">
        <v>0</v>
      </c>
      <c r="AA143" s="93">
        <v>0</v>
      </c>
      <c r="AB143" s="93">
        <v>0</v>
      </c>
      <c r="AC143" s="94">
        <v>0</v>
      </c>
      <c r="AD143" s="92">
        <v>95.808254514187453</v>
      </c>
      <c r="AE143" s="93">
        <v>0</v>
      </c>
      <c r="AF143" s="93">
        <v>0</v>
      </c>
      <c r="AG143" s="93" t="s">
        <v>94</v>
      </c>
      <c r="AH143" s="93" t="s">
        <v>94</v>
      </c>
      <c r="AI143" s="93" t="s">
        <v>94</v>
      </c>
      <c r="AJ143" s="93">
        <v>0</v>
      </c>
      <c r="AK143" s="93">
        <v>0</v>
      </c>
      <c r="AL143" s="93">
        <v>1.1010795834527562</v>
      </c>
      <c r="AM143" s="93">
        <v>0</v>
      </c>
      <c r="AN143" s="93">
        <v>0</v>
      </c>
      <c r="AO143" s="93">
        <v>0</v>
      </c>
      <c r="AP143" s="93">
        <v>0</v>
      </c>
      <c r="AQ143" s="93">
        <v>25.735645361612686</v>
      </c>
      <c r="AR143" s="93">
        <v>0</v>
      </c>
      <c r="AS143" s="93">
        <v>68.971529569122012</v>
      </c>
      <c r="AT143" s="93">
        <v>0</v>
      </c>
      <c r="AU143" s="93">
        <v>0</v>
      </c>
      <c r="AV143" s="93">
        <v>0</v>
      </c>
      <c r="AW143" s="93">
        <v>0</v>
      </c>
      <c r="AX143" s="93">
        <v>0</v>
      </c>
      <c r="AY143" s="93">
        <v>0</v>
      </c>
      <c r="AZ143" s="93">
        <v>0</v>
      </c>
      <c r="BA143" s="94">
        <v>3.611349957007739</v>
      </c>
      <c r="BB143" s="92">
        <v>933.52918696856784</v>
      </c>
      <c r="BC143" s="93" t="s">
        <v>94</v>
      </c>
      <c r="BD143" s="93" t="s">
        <v>94</v>
      </c>
      <c r="BE143" s="93" t="s">
        <v>94</v>
      </c>
      <c r="BF143" s="93" t="s">
        <v>94</v>
      </c>
      <c r="BG143" s="93">
        <v>0</v>
      </c>
      <c r="BH143" s="93">
        <v>0</v>
      </c>
      <c r="BI143" s="93">
        <v>489.49078054839015</v>
      </c>
      <c r="BJ143" s="93">
        <v>0</v>
      </c>
      <c r="BK143" s="93">
        <v>0</v>
      </c>
      <c r="BL143" s="93">
        <v>0</v>
      </c>
      <c r="BM143" s="93">
        <v>0</v>
      </c>
      <c r="BN143" s="93">
        <v>0</v>
      </c>
      <c r="BO143" s="93">
        <v>0</v>
      </c>
      <c r="BP143" s="93">
        <v>0</v>
      </c>
      <c r="BQ143" s="93">
        <v>0</v>
      </c>
      <c r="BR143" s="93">
        <v>0</v>
      </c>
      <c r="BS143" s="93">
        <v>0</v>
      </c>
      <c r="BT143" s="93">
        <v>444.03840642017769</v>
      </c>
      <c r="BU143" s="92">
        <v>0</v>
      </c>
      <c r="BV143" s="93">
        <v>0</v>
      </c>
      <c r="BW143" s="93">
        <v>0</v>
      </c>
      <c r="BX143" s="94" t="s">
        <v>94</v>
      </c>
      <c r="BY143" s="94">
        <v>114.50272284322155</v>
      </c>
      <c r="BZ143" s="94">
        <v>3338.005159071367</v>
      </c>
    </row>
    <row r="144" spans="1:78" x14ac:dyDescent="0.25">
      <c r="B144" s="3" t="s">
        <v>100</v>
      </c>
      <c r="C144" s="88" t="s">
        <v>91</v>
      </c>
      <c r="D144" s="89" t="s">
        <v>92</v>
      </c>
      <c r="H144" s="91" t="s">
        <v>93</v>
      </c>
      <c r="I144" s="92">
        <v>474.0764402407566</v>
      </c>
      <c r="J144" s="92">
        <v>0</v>
      </c>
      <c r="K144" s="93">
        <v>0</v>
      </c>
      <c r="L144" s="93">
        <v>0</v>
      </c>
      <c r="M144" s="93">
        <v>0</v>
      </c>
      <c r="N144" s="93">
        <v>0</v>
      </c>
      <c r="O144" s="93">
        <v>0</v>
      </c>
      <c r="P144" s="93">
        <v>0</v>
      </c>
      <c r="Q144" s="93">
        <v>0</v>
      </c>
      <c r="R144" s="93">
        <v>0</v>
      </c>
      <c r="S144" s="93">
        <v>0</v>
      </c>
      <c r="T144" s="93">
        <v>0</v>
      </c>
      <c r="U144" s="92">
        <v>0</v>
      </c>
      <c r="V144" s="93">
        <v>0</v>
      </c>
      <c r="W144" s="93">
        <v>0</v>
      </c>
      <c r="X144" s="93">
        <v>0</v>
      </c>
      <c r="Y144" s="93">
        <v>0</v>
      </c>
      <c r="Z144" s="92">
        <v>0</v>
      </c>
      <c r="AA144" s="93">
        <v>0</v>
      </c>
      <c r="AB144" s="93">
        <v>0</v>
      </c>
      <c r="AC144" s="94">
        <v>0</v>
      </c>
      <c r="AD144" s="92">
        <v>2.1496130696474633</v>
      </c>
      <c r="AE144" s="93">
        <v>0</v>
      </c>
      <c r="AF144" s="93">
        <v>0</v>
      </c>
      <c r="AG144" s="93" t="s">
        <v>94</v>
      </c>
      <c r="AH144" s="93" t="s">
        <v>94</v>
      </c>
      <c r="AI144" s="93" t="s">
        <v>94</v>
      </c>
      <c r="AJ144" s="93">
        <v>0</v>
      </c>
      <c r="AK144" s="93">
        <v>0</v>
      </c>
      <c r="AL144" s="93">
        <v>1.122575714149231</v>
      </c>
      <c r="AM144" s="93">
        <v>0</v>
      </c>
      <c r="AN144" s="93">
        <v>0</v>
      </c>
      <c r="AO144" s="93">
        <v>0</v>
      </c>
      <c r="AP144" s="93">
        <v>0</v>
      </c>
      <c r="AQ144" s="93">
        <v>0</v>
      </c>
      <c r="AR144" s="93">
        <v>0</v>
      </c>
      <c r="AS144" s="93">
        <v>1.0270373554982324</v>
      </c>
      <c r="AT144" s="93">
        <v>0</v>
      </c>
      <c r="AU144" s="93">
        <v>0</v>
      </c>
      <c r="AV144" s="93">
        <v>0</v>
      </c>
      <c r="AW144" s="93">
        <v>0</v>
      </c>
      <c r="AX144" s="93">
        <v>0</v>
      </c>
      <c r="AY144" s="93">
        <v>0</v>
      </c>
      <c r="AZ144" s="93">
        <v>0</v>
      </c>
      <c r="BA144" s="94">
        <v>0</v>
      </c>
      <c r="BB144" s="92">
        <v>12.587178752269036</v>
      </c>
      <c r="BC144" s="93" t="s">
        <v>94</v>
      </c>
      <c r="BD144" s="93" t="s">
        <v>94</v>
      </c>
      <c r="BE144" s="93" t="s">
        <v>94</v>
      </c>
      <c r="BF144" s="93" t="s">
        <v>94</v>
      </c>
      <c r="BG144" s="93">
        <v>0</v>
      </c>
      <c r="BH144" s="93">
        <v>12.587178752269036</v>
      </c>
      <c r="BI144" s="93">
        <v>0</v>
      </c>
      <c r="BJ144" s="93">
        <v>0</v>
      </c>
      <c r="BK144" s="93">
        <v>0</v>
      </c>
      <c r="BL144" s="93">
        <v>0</v>
      </c>
      <c r="BM144" s="93">
        <v>0</v>
      </c>
      <c r="BN144" s="93">
        <v>0</v>
      </c>
      <c r="BO144" s="93">
        <v>0</v>
      </c>
      <c r="BP144" s="93">
        <v>0</v>
      </c>
      <c r="BQ144" s="93">
        <v>0</v>
      </c>
      <c r="BR144" s="93">
        <v>0</v>
      </c>
      <c r="BS144" s="93">
        <v>0</v>
      </c>
      <c r="BT144" s="93">
        <v>0</v>
      </c>
      <c r="BU144" s="92">
        <v>0</v>
      </c>
      <c r="BV144" s="93">
        <v>0</v>
      </c>
      <c r="BW144" s="93">
        <v>0</v>
      </c>
      <c r="BX144" s="94" t="s">
        <v>94</v>
      </c>
      <c r="BY144" s="94">
        <v>387.24085220215915</v>
      </c>
      <c r="BZ144" s="94">
        <v>72.098796216680995</v>
      </c>
    </row>
    <row r="145" spans="1:78" x14ac:dyDescent="0.25">
      <c r="H145" s="4"/>
    </row>
    <row r="146" spans="1:78" x14ac:dyDescent="0.25">
      <c r="A146" s="4" t="s">
        <v>12</v>
      </c>
      <c r="B146" s="87" t="s">
        <v>95</v>
      </c>
      <c r="C146" s="88" t="s">
        <v>91</v>
      </c>
      <c r="D146" s="89" t="s">
        <v>92</v>
      </c>
      <c r="E146" s="89"/>
      <c r="G146" s="4"/>
      <c r="H146" s="4"/>
      <c r="I146" s="96">
        <f>I140*0.041868</f>
        <v>193.67440420000005</v>
      </c>
      <c r="J146" s="96">
        <f t="shared" ref="J146:BU147" si="50">J140*0.041868</f>
        <v>8.2350000000000012E-4</v>
      </c>
      <c r="K146" s="96">
        <f t="shared" si="50"/>
        <v>0</v>
      </c>
      <c r="L146" s="96">
        <f t="shared" si="50"/>
        <v>0</v>
      </c>
      <c r="M146" s="96">
        <f t="shared" si="50"/>
        <v>0</v>
      </c>
      <c r="N146" s="96">
        <f t="shared" si="50"/>
        <v>0</v>
      </c>
      <c r="O146" s="96">
        <f t="shared" si="50"/>
        <v>0</v>
      </c>
      <c r="P146" s="96">
        <f t="shared" si="50"/>
        <v>0</v>
      </c>
      <c r="Q146" s="96">
        <f t="shared" si="50"/>
        <v>0</v>
      </c>
      <c r="R146" s="96">
        <f t="shared" si="50"/>
        <v>0</v>
      </c>
      <c r="S146" s="96">
        <f t="shared" si="50"/>
        <v>0</v>
      </c>
      <c r="T146" s="96">
        <f t="shared" si="50"/>
        <v>8.2350000000000012E-4</v>
      </c>
      <c r="U146" s="96">
        <f t="shared" si="50"/>
        <v>0</v>
      </c>
      <c r="V146" s="96">
        <f t="shared" si="50"/>
        <v>0</v>
      </c>
      <c r="W146" s="96">
        <f t="shared" si="50"/>
        <v>0</v>
      </c>
      <c r="X146" s="96">
        <f t="shared" si="50"/>
        <v>0</v>
      </c>
      <c r="Y146" s="96">
        <f t="shared" si="50"/>
        <v>0</v>
      </c>
      <c r="Z146" s="96">
        <f t="shared" si="50"/>
        <v>0</v>
      </c>
      <c r="AA146" s="96">
        <f t="shared" si="50"/>
        <v>0</v>
      </c>
      <c r="AB146" s="96">
        <f t="shared" si="50"/>
        <v>0</v>
      </c>
      <c r="AC146" s="96">
        <f t="shared" si="50"/>
        <v>0</v>
      </c>
      <c r="AD146" s="96">
        <f t="shared" si="50"/>
        <v>9.7697737000000018</v>
      </c>
      <c r="AE146" s="96">
        <f t="shared" si="50"/>
        <v>0</v>
      </c>
      <c r="AF146" s="96">
        <f t="shared" si="50"/>
        <v>0</v>
      </c>
      <c r="AG146" s="96" t="e">
        <f t="shared" si="50"/>
        <v>#VALUE!</v>
      </c>
      <c r="AH146" s="96" t="e">
        <f t="shared" si="50"/>
        <v>#VALUE!</v>
      </c>
      <c r="AI146" s="96" t="e">
        <f t="shared" si="50"/>
        <v>#VALUE!</v>
      </c>
      <c r="AJ146" s="96">
        <f t="shared" si="50"/>
        <v>0</v>
      </c>
      <c r="AK146" s="96">
        <f t="shared" si="50"/>
        <v>0</v>
      </c>
      <c r="AL146" s="96">
        <f t="shared" si="50"/>
        <v>0.82684999999999997</v>
      </c>
      <c r="AM146" s="96">
        <f t="shared" si="50"/>
        <v>0.85738499999999995</v>
      </c>
      <c r="AN146" s="96">
        <f t="shared" si="50"/>
        <v>0</v>
      </c>
      <c r="AO146" s="96">
        <f t="shared" si="50"/>
        <v>0</v>
      </c>
      <c r="AP146" s="96">
        <f t="shared" si="50"/>
        <v>0</v>
      </c>
      <c r="AQ146" s="96">
        <f t="shared" si="50"/>
        <v>1.1745E-3</v>
      </c>
      <c r="AR146" s="96">
        <f t="shared" si="50"/>
        <v>0</v>
      </c>
      <c r="AS146" s="96">
        <f t="shared" si="50"/>
        <v>8.0741430000000012</v>
      </c>
      <c r="AT146" s="96">
        <f t="shared" si="50"/>
        <v>1.02212E-2</v>
      </c>
      <c r="AU146" s="96">
        <f t="shared" si="50"/>
        <v>0</v>
      </c>
      <c r="AV146" s="96">
        <f t="shared" si="50"/>
        <v>0</v>
      </c>
      <c r="AW146" s="96">
        <f t="shared" si="50"/>
        <v>0</v>
      </c>
      <c r="AX146" s="96">
        <f t="shared" si="50"/>
        <v>0</v>
      </c>
      <c r="AY146" s="96">
        <f t="shared" si="50"/>
        <v>0</v>
      </c>
      <c r="AZ146" s="96">
        <f t="shared" si="50"/>
        <v>0</v>
      </c>
      <c r="BA146" s="96">
        <f t="shared" si="50"/>
        <v>26.898593399999999</v>
      </c>
      <c r="BB146" s="96">
        <f t="shared" si="50"/>
        <v>50.26969600000001</v>
      </c>
      <c r="BC146" s="96" t="e">
        <f t="shared" si="50"/>
        <v>#VALUE!</v>
      </c>
      <c r="BD146" s="96" t="e">
        <f t="shared" si="50"/>
        <v>#VALUE!</v>
      </c>
      <c r="BE146" s="96" t="e">
        <f t="shared" si="50"/>
        <v>#VALUE!</v>
      </c>
      <c r="BF146" s="96" t="e">
        <f t="shared" si="50"/>
        <v>#VALUE!</v>
      </c>
      <c r="BG146" s="96">
        <f t="shared" si="50"/>
        <v>0.50051899999999994</v>
      </c>
      <c r="BH146" s="96">
        <f t="shared" si="50"/>
        <v>0</v>
      </c>
      <c r="BI146" s="96">
        <f t="shared" si="50"/>
        <v>42.768368000000002</v>
      </c>
      <c r="BJ146" s="96">
        <f t="shared" si="50"/>
        <v>0</v>
      </c>
      <c r="BK146" s="96">
        <f t="shared" si="50"/>
        <v>0.79846000000000006</v>
      </c>
      <c r="BL146" s="96">
        <f t="shared" si="50"/>
        <v>0</v>
      </c>
      <c r="BM146" s="96">
        <f t="shared" si="50"/>
        <v>0</v>
      </c>
      <c r="BN146" s="96">
        <f t="shared" si="50"/>
        <v>0</v>
      </c>
      <c r="BO146" s="96">
        <f t="shared" si="50"/>
        <v>8.9999999999999998E-4</v>
      </c>
      <c r="BP146" s="96">
        <f t="shared" si="50"/>
        <v>8.9999999999999998E-4</v>
      </c>
      <c r="BQ146" s="96">
        <f t="shared" si="50"/>
        <v>0</v>
      </c>
      <c r="BR146" s="96">
        <f t="shared" si="50"/>
        <v>0</v>
      </c>
      <c r="BS146" s="96">
        <f t="shared" si="50"/>
        <v>0</v>
      </c>
      <c r="BT146" s="96">
        <f t="shared" si="50"/>
        <v>6.2005490000000005</v>
      </c>
      <c r="BU146" s="96">
        <f t="shared" si="50"/>
        <v>0</v>
      </c>
      <c r="BV146" s="96">
        <f t="shared" ref="BV146:BZ150" si="51">BV140*0.041868</f>
        <v>0</v>
      </c>
      <c r="BW146" s="96">
        <f t="shared" si="51"/>
        <v>0</v>
      </c>
      <c r="BX146" s="96" t="e">
        <f t="shared" si="51"/>
        <v>#VALUE!</v>
      </c>
      <c r="BY146" s="96">
        <f t="shared" si="51"/>
        <v>69.669302000000002</v>
      </c>
      <c r="BZ146" s="96">
        <f t="shared" si="51"/>
        <v>37.066215600000007</v>
      </c>
    </row>
    <row r="147" spans="1:78" x14ac:dyDescent="0.25">
      <c r="B147" s="95" t="s">
        <v>97</v>
      </c>
      <c r="C147" s="88" t="s">
        <v>91</v>
      </c>
      <c r="D147" s="89" t="s">
        <v>92</v>
      </c>
      <c r="E147" s="89"/>
      <c r="H147" s="4"/>
      <c r="I147" s="96">
        <f t="shared" ref="I147:X150" si="52">I141*0.041868</f>
        <v>223.69298799999999</v>
      </c>
      <c r="J147" s="96">
        <f t="shared" si="52"/>
        <v>0</v>
      </c>
      <c r="K147" s="96">
        <f t="shared" si="52"/>
        <v>0</v>
      </c>
      <c r="L147" s="96">
        <f t="shared" si="52"/>
        <v>0</v>
      </c>
      <c r="M147" s="96">
        <f t="shared" si="52"/>
        <v>0</v>
      </c>
      <c r="N147" s="96">
        <f t="shared" si="52"/>
        <v>0</v>
      </c>
      <c r="O147" s="96">
        <f t="shared" si="52"/>
        <v>0</v>
      </c>
      <c r="P147" s="96">
        <f t="shared" si="52"/>
        <v>0</v>
      </c>
      <c r="Q147" s="96">
        <f t="shared" si="52"/>
        <v>0</v>
      </c>
      <c r="R147" s="96">
        <f t="shared" si="52"/>
        <v>0</v>
      </c>
      <c r="S147" s="96">
        <f t="shared" si="52"/>
        <v>0</v>
      </c>
      <c r="T147" s="96">
        <f t="shared" si="52"/>
        <v>0</v>
      </c>
      <c r="U147" s="96">
        <f t="shared" si="52"/>
        <v>0</v>
      </c>
      <c r="V147" s="96">
        <f t="shared" si="52"/>
        <v>0</v>
      </c>
      <c r="W147" s="96">
        <f t="shared" si="52"/>
        <v>0</v>
      </c>
      <c r="X147" s="96">
        <f t="shared" si="52"/>
        <v>0</v>
      </c>
      <c r="Y147" s="96">
        <f t="shared" si="50"/>
        <v>0</v>
      </c>
      <c r="Z147" s="96">
        <f t="shared" si="50"/>
        <v>0.15919999999999998</v>
      </c>
      <c r="AA147" s="96">
        <f t="shared" si="50"/>
        <v>0.15919999999999998</v>
      </c>
      <c r="AB147" s="96">
        <f t="shared" si="50"/>
        <v>0</v>
      </c>
      <c r="AC147" s="96">
        <f t="shared" si="50"/>
        <v>0</v>
      </c>
      <c r="AD147" s="96">
        <f t="shared" si="50"/>
        <v>16.174472000000002</v>
      </c>
      <c r="AE147" s="96">
        <f t="shared" si="50"/>
        <v>0</v>
      </c>
      <c r="AF147" s="96">
        <f t="shared" si="50"/>
        <v>0</v>
      </c>
      <c r="AG147" s="96" t="e">
        <f t="shared" si="50"/>
        <v>#VALUE!</v>
      </c>
      <c r="AH147" s="96" t="e">
        <f t="shared" si="50"/>
        <v>#VALUE!</v>
      </c>
      <c r="AI147" s="96" t="e">
        <f t="shared" si="50"/>
        <v>#VALUE!</v>
      </c>
      <c r="AJ147" s="96">
        <f t="shared" si="50"/>
        <v>0</v>
      </c>
      <c r="AK147" s="96">
        <f t="shared" si="50"/>
        <v>0</v>
      </c>
      <c r="AL147" s="96">
        <f t="shared" si="50"/>
        <v>0.1852</v>
      </c>
      <c r="AM147" s="96">
        <f t="shared" si="50"/>
        <v>2.0398000000000001</v>
      </c>
      <c r="AN147" s="96">
        <f t="shared" si="50"/>
        <v>0</v>
      </c>
      <c r="AO147" s="96">
        <f t="shared" si="50"/>
        <v>0</v>
      </c>
      <c r="AP147" s="96">
        <f t="shared" si="50"/>
        <v>0</v>
      </c>
      <c r="AQ147" s="96">
        <f t="shared" si="50"/>
        <v>0</v>
      </c>
      <c r="AR147" s="96">
        <f t="shared" si="50"/>
        <v>0</v>
      </c>
      <c r="AS147" s="96">
        <f t="shared" si="50"/>
        <v>13.707072</v>
      </c>
      <c r="AT147" s="96">
        <f t="shared" si="50"/>
        <v>0.24239999999999998</v>
      </c>
      <c r="AU147" s="96">
        <f t="shared" si="50"/>
        <v>0</v>
      </c>
      <c r="AV147" s="96">
        <f t="shared" si="50"/>
        <v>0</v>
      </c>
      <c r="AW147" s="96">
        <f t="shared" si="50"/>
        <v>0</v>
      </c>
      <c r="AX147" s="96">
        <f t="shared" si="50"/>
        <v>0</v>
      </c>
      <c r="AY147" s="96">
        <f t="shared" si="50"/>
        <v>0</v>
      </c>
      <c r="AZ147" s="96">
        <f t="shared" si="50"/>
        <v>0</v>
      </c>
      <c r="BA147" s="96">
        <f t="shared" si="50"/>
        <v>1.1222999999999999</v>
      </c>
      <c r="BB147" s="96">
        <f t="shared" si="50"/>
        <v>54.63321599999999</v>
      </c>
      <c r="BC147" s="96" t="e">
        <f t="shared" si="50"/>
        <v>#VALUE!</v>
      </c>
      <c r="BD147" s="96" t="e">
        <f t="shared" si="50"/>
        <v>#VALUE!</v>
      </c>
      <c r="BE147" s="96" t="e">
        <f t="shared" si="50"/>
        <v>#VALUE!</v>
      </c>
      <c r="BF147" s="96" t="e">
        <f t="shared" si="50"/>
        <v>#VALUE!</v>
      </c>
      <c r="BG147" s="96">
        <f t="shared" si="50"/>
        <v>6.8999999999999992E-2</v>
      </c>
      <c r="BH147" s="96">
        <f t="shared" si="50"/>
        <v>0</v>
      </c>
      <c r="BI147" s="96">
        <f t="shared" si="50"/>
        <v>54.444999999999993</v>
      </c>
      <c r="BJ147" s="96">
        <f t="shared" si="50"/>
        <v>0</v>
      </c>
      <c r="BK147" s="96">
        <f t="shared" si="50"/>
        <v>0</v>
      </c>
      <c r="BL147" s="96">
        <f t="shared" si="50"/>
        <v>0</v>
      </c>
      <c r="BM147" s="96">
        <f t="shared" si="50"/>
        <v>0</v>
      </c>
      <c r="BN147" s="96">
        <f t="shared" si="50"/>
        <v>0.119216</v>
      </c>
      <c r="BO147" s="96">
        <f t="shared" si="50"/>
        <v>0</v>
      </c>
      <c r="BP147" s="96">
        <f t="shared" si="50"/>
        <v>0</v>
      </c>
      <c r="BQ147" s="96">
        <f t="shared" si="50"/>
        <v>0</v>
      </c>
      <c r="BR147" s="96">
        <f t="shared" si="50"/>
        <v>0</v>
      </c>
      <c r="BS147" s="96">
        <f t="shared" si="50"/>
        <v>0</v>
      </c>
      <c r="BT147" s="96">
        <f t="shared" si="50"/>
        <v>0</v>
      </c>
      <c r="BU147" s="96">
        <f t="shared" si="50"/>
        <v>0</v>
      </c>
      <c r="BV147" s="96">
        <f t="shared" si="51"/>
        <v>0</v>
      </c>
      <c r="BW147" s="96">
        <f t="shared" si="51"/>
        <v>0</v>
      </c>
      <c r="BX147" s="96" t="e">
        <f t="shared" si="51"/>
        <v>#VALUE!</v>
      </c>
      <c r="BY147" s="96">
        <f t="shared" si="51"/>
        <v>70.539000000000001</v>
      </c>
      <c r="BZ147" s="96">
        <f t="shared" si="51"/>
        <v>81.064800000000005</v>
      </c>
    </row>
    <row r="148" spans="1:78" x14ac:dyDescent="0.25">
      <c r="B148" s="3" t="s">
        <v>99</v>
      </c>
      <c r="C148" s="88" t="s">
        <v>91</v>
      </c>
      <c r="D148" s="89" t="s">
        <v>92</v>
      </c>
      <c r="H148" s="4"/>
      <c r="I148" s="96">
        <f t="shared" si="52"/>
        <v>320.71847383599999</v>
      </c>
      <c r="J148" s="96">
        <f t="shared" ref="J148:BU150" si="53">J142*0.041868</f>
        <v>0</v>
      </c>
      <c r="K148" s="96">
        <f t="shared" si="53"/>
        <v>0</v>
      </c>
      <c r="L148" s="96">
        <f t="shared" si="53"/>
        <v>0</v>
      </c>
      <c r="M148" s="96">
        <f t="shared" si="53"/>
        <v>0</v>
      </c>
      <c r="N148" s="96">
        <f t="shared" si="53"/>
        <v>0</v>
      </c>
      <c r="O148" s="96">
        <f t="shared" si="53"/>
        <v>0</v>
      </c>
      <c r="P148" s="96">
        <f t="shared" si="53"/>
        <v>0</v>
      </c>
      <c r="Q148" s="96">
        <f t="shared" si="53"/>
        <v>0</v>
      </c>
      <c r="R148" s="96">
        <f t="shared" si="53"/>
        <v>0</v>
      </c>
      <c r="S148" s="96">
        <f t="shared" si="53"/>
        <v>0</v>
      </c>
      <c r="T148" s="96">
        <f t="shared" si="53"/>
        <v>0</v>
      </c>
      <c r="U148" s="96">
        <f t="shared" si="53"/>
        <v>0.10529999999999999</v>
      </c>
      <c r="V148" s="96">
        <f t="shared" si="53"/>
        <v>0.10529999999999999</v>
      </c>
      <c r="W148" s="96">
        <f t="shared" si="53"/>
        <v>0</v>
      </c>
      <c r="X148" s="96">
        <f t="shared" si="53"/>
        <v>0</v>
      </c>
      <c r="Y148" s="96">
        <f t="shared" si="53"/>
        <v>0</v>
      </c>
      <c r="Z148" s="96">
        <f t="shared" si="53"/>
        <v>0</v>
      </c>
      <c r="AA148" s="96">
        <f t="shared" si="53"/>
        <v>0</v>
      </c>
      <c r="AB148" s="96">
        <f t="shared" si="53"/>
        <v>0</v>
      </c>
      <c r="AC148" s="96">
        <f t="shared" si="53"/>
        <v>0</v>
      </c>
      <c r="AD148" s="96">
        <f t="shared" si="53"/>
        <v>8.8153472999999973</v>
      </c>
      <c r="AE148" s="96">
        <f t="shared" si="53"/>
        <v>0</v>
      </c>
      <c r="AF148" s="96">
        <f t="shared" si="53"/>
        <v>0</v>
      </c>
      <c r="AG148" s="96" t="e">
        <f t="shared" si="53"/>
        <v>#VALUE!</v>
      </c>
      <c r="AH148" s="96" t="e">
        <f t="shared" si="53"/>
        <v>#VALUE!</v>
      </c>
      <c r="AI148" s="96" t="e">
        <f t="shared" si="53"/>
        <v>#VALUE!</v>
      </c>
      <c r="AJ148" s="96">
        <f t="shared" si="53"/>
        <v>0</v>
      </c>
      <c r="AK148" s="96">
        <f t="shared" si="53"/>
        <v>0</v>
      </c>
      <c r="AL148" s="96">
        <f t="shared" si="53"/>
        <v>0.185416</v>
      </c>
      <c r="AM148" s="96">
        <f t="shared" si="53"/>
        <v>5.3045262999999991</v>
      </c>
      <c r="AN148" s="96">
        <f t="shared" si="53"/>
        <v>0</v>
      </c>
      <c r="AO148" s="96">
        <f t="shared" si="53"/>
        <v>0</v>
      </c>
      <c r="AP148" s="96">
        <f t="shared" si="53"/>
        <v>0</v>
      </c>
      <c r="AQ148" s="96">
        <f t="shared" si="53"/>
        <v>0</v>
      </c>
      <c r="AR148" s="96">
        <f t="shared" si="53"/>
        <v>0</v>
      </c>
      <c r="AS148" s="96">
        <f t="shared" si="53"/>
        <v>3.3254049999999995</v>
      </c>
      <c r="AT148" s="96">
        <f t="shared" si="53"/>
        <v>0</v>
      </c>
      <c r="AU148" s="96">
        <f t="shared" si="53"/>
        <v>0</v>
      </c>
      <c r="AV148" s="96">
        <f t="shared" si="53"/>
        <v>0</v>
      </c>
      <c r="AW148" s="96">
        <f t="shared" si="53"/>
        <v>0</v>
      </c>
      <c r="AX148" s="96">
        <f t="shared" si="53"/>
        <v>0</v>
      </c>
      <c r="AY148" s="96">
        <f t="shared" si="53"/>
        <v>0</v>
      </c>
      <c r="AZ148" s="96">
        <f t="shared" si="53"/>
        <v>0</v>
      </c>
      <c r="BA148" s="96">
        <f t="shared" si="53"/>
        <v>1.2654000000000001</v>
      </c>
      <c r="BB148" s="96">
        <f t="shared" si="53"/>
        <v>41.144026535999998</v>
      </c>
      <c r="BC148" s="96" t="e">
        <f t="shared" si="53"/>
        <v>#VALUE!</v>
      </c>
      <c r="BD148" s="96" t="e">
        <f t="shared" si="53"/>
        <v>#VALUE!</v>
      </c>
      <c r="BE148" s="96" t="e">
        <f t="shared" si="53"/>
        <v>#VALUE!</v>
      </c>
      <c r="BF148" s="96" t="e">
        <f t="shared" si="53"/>
        <v>#VALUE!</v>
      </c>
      <c r="BG148" s="96">
        <f t="shared" si="53"/>
        <v>0.46800000000000003</v>
      </c>
      <c r="BH148" s="96">
        <f t="shared" si="53"/>
        <v>0</v>
      </c>
      <c r="BI148" s="96">
        <f t="shared" si="53"/>
        <v>38.189</v>
      </c>
      <c r="BJ148" s="96">
        <f t="shared" si="53"/>
        <v>0</v>
      </c>
      <c r="BK148" s="96">
        <f t="shared" si="53"/>
        <v>2.0590000000000002</v>
      </c>
      <c r="BL148" s="96">
        <f t="shared" si="53"/>
        <v>0</v>
      </c>
      <c r="BM148" s="96">
        <f t="shared" si="53"/>
        <v>0</v>
      </c>
      <c r="BN148" s="96">
        <f t="shared" si="53"/>
        <v>0.21054599999999998</v>
      </c>
      <c r="BO148" s="96">
        <f t="shared" si="53"/>
        <v>6.1069535999999994E-2</v>
      </c>
      <c r="BP148" s="96">
        <f t="shared" si="53"/>
        <v>0.15641099999999999</v>
      </c>
      <c r="BQ148" s="96">
        <f t="shared" si="53"/>
        <v>0</v>
      </c>
      <c r="BR148" s="96">
        <f t="shared" si="53"/>
        <v>0</v>
      </c>
      <c r="BS148" s="96">
        <f t="shared" si="53"/>
        <v>0</v>
      </c>
      <c r="BT148" s="96">
        <f t="shared" si="53"/>
        <v>0</v>
      </c>
      <c r="BU148" s="96">
        <f t="shared" si="53"/>
        <v>0</v>
      </c>
      <c r="BV148" s="96">
        <f t="shared" si="51"/>
        <v>0</v>
      </c>
      <c r="BW148" s="96">
        <f t="shared" si="51"/>
        <v>0</v>
      </c>
      <c r="BX148" s="96" t="e">
        <f t="shared" si="51"/>
        <v>#VALUE!</v>
      </c>
      <c r="BY148" s="96">
        <f t="shared" si="51"/>
        <v>109.11999999999999</v>
      </c>
      <c r="BZ148" s="96">
        <f t="shared" si="51"/>
        <v>160.26839999999999</v>
      </c>
    </row>
    <row r="149" spans="1:78" x14ac:dyDescent="0.25">
      <c r="A149" s="87"/>
      <c r="B149" s="95" t="s">
        <v>98</v>
      </c>
      <c r="C149" s="88" t="s">
        <v>91</v>
      </c>
      <c r="D149" s="89" t="s">
        <v>92</v>
      </c>
      <c r="E149" s="89"/>
      <c r="F149" s="95"/>
      <c r="G149" s="95"/>
      <c r="H149" s="95"/>
      <c r="I149" s="96">
        <f t="shared" si="52"/>
        <v>187.7971</v>
      </c>
      <c r="J149" s="96">
        <f t="shared" si="53"/>
        <v>0</v>
      </c>
      <c r="K149" s="96">
        <f t="shared" si="53"/>
        <v>0</v>
      </c>
      <c r="L149" s="96">
        <f t="shared" si="53"/>
        <v>0</v>
      </c>
      <c r="M149" s="96">
        <f t="shared" si="53"/>
        <v>0</v>
      </c>
      <c r="N149" s="96">
        <f t="shared" si="53"/>
        <v>0</v>
      </c>
      <c r="O149" s="96">
        <f t="shared" si="53"/>
        <v>0</v>
      </c>
      <c r="P149" s="96">
        <f t="shared" si="53"/>
        <v>0</v>
      </c>
      <c r="Q149" s="96">
        <f t="shared" si="53"/>
        <v>0</v>
      </c>
      <c r="R149" s="96">
        <f t="shared" si="53"/>
        <v>0</v>
      </c>
      <c r="S149" s="96">
        <f t="shared" si="53"/>
        <v>0</v>
      </c>
      <c r="T149" s="96">
        <f t="shared" si="53"/>
        <v>0</v>
      </c>
      <c r="U149" s="96">
        <f t="shared" si="53"/>
        <v>0</v>
      </c>
      <c r="V149" s="96">
        <f t="shared" si="53"/>
        <v>0</v>
      </c>
      <c r="W149" s="96">
        <f t="shared" si="53"/>
        <v>0</v>
      </c>
      <c r="X149" s="96">
        <f t="shared" si="53"/>
        <v>0</v>
      </c>
      <c r="Y149" s="96">
        <f t="shared" si="53"/>
        <v>0</v>
      </c>
      <c r="Z149" s="96">
        <f t="shared" si="53"/>
        <v>0</v>
      </c>
      <c r="AA149" s="96">
        <f t="shared" si="53"/>
        <v>0</v>
      </c>
      <c r="AB149" s="96">
        <f t="shared" si="53"/>
        <v>0</v>
      </c>
      <c r="AC149" s="96">
        <f t="shared" si="53"/>
        <v>0</v>
      </c>
      <c r="AD149" s="96">
        <f t="shared" si="53"/>
        <v>4.0113000000000003</v>
      </c>
      <c r="AE149" s="96">
        <f t="shared" si="53"/>
        <v>0</v>
      </c>
      <c r="AF149" s="96">
        <f t="shared" si="53"/>
        <v>0</v>
      </c>
      <c r="AG149" s="96" t="e">
        <f t="shared" si="53"/>
        <v>#VALUE!</v>
      </c>
      <c r="AH149" s="96" t="e">
        <f t="shared" si="53"/>
        <v>#VALUE!</v>
      </c>
      <c r="AI149" s="96" t="e">
        <f t="shared" si="53"/>
        <v>#VALUE!</v>
      </c>
      <c r="AJ149" s="96">
        <f t="shared" si="53"/>
        <v>0</v>
      </c>
      <c r="AK149" s="96">
        <f t="shared" si="53"/>
        <v>0</v>
      </c>
      <c r="AL149" s="96">
        <f t="shared" si="53"/>
        <v>4.6100000000000002E-2</v>
      </c>
      <c r="AM149" s="96">
        <f t="shared" si="53"/>
        <v>0</v>
      </c>
      <c r="AN149" s="96">
        <f t="shared" si="53"/>
        <v>0</v>
      </c>
      <c r="AO149" s="96">
        <f t="shared" si="53"/>
        <v>0</v>
      </c>
      <c r="AP149" s="96">
        <f t="shared" si="53"/>
        <v>0</v>
      </c>
      <c r="AQ149" s="96">
        <f t="shared" si="53"/>
        <v>1.0775000000000001</v>
      </c>
      <c r="AR149" s="96">
        <f t="shared" si="53"/>
        <v>0</v>
      </c>
      <c r="AS149" s="96">
        <f t="shared" si="53"/>
        <v>2.8877000000000006</v>
      </c>
      <c r="AT149" s="96">
        <f t="shared" si="53"/>
        <v>0</v>
      </c>
      <c r="AU149" s="96">
        <f t="shared" si="53"/>
        <v>0</v>
      </c>
      <c r="AV149" s="96">
        <f t="shared" si="53"/>
        <v>0</v>
      </c>
      <c r="AW149" s="96">
        <f t="shared" si="53"/>
        <v>0</v>
      </c>
      <c r="AX149" s="96">
        <f t="shared" si="53"/>
        <v>0</v>
      </c>
      <c r="AY149" s="96">
        <f t="shared" si="53"/>
        <v>0</v>
      </c>
      <c r="AZ149" s="96">
        <f t="shared" si="53"/>
        <v>0</v>
      </c>
      <c r="BA149" s="96">
        <f t="shared" si="53"/>
        <v>0.15120000000000003</v>
      </c>
      <c r="BB149" s="96">
        <f t="shared" si="53"/>
        <v>39.085000000000001</v>
      </c>
      <c r="BC149" s="96" t="e">
        <f t="shared" si="53"/>
        <v>#VALUE!</v>
      </c>
      <c r="BD149" s="96" t="e">
        <f t="shared" si="53"/>
        <v>#VALUE!</v>
      </c>
      <c r="BE149" s="96" t="e">
        <f t="shared" si="53"/>
        <v>#VALUE!</v>
      </c>
      <c r="BF149" s="96" t="e">
        <f t="shared" si="53"/>
        <v>#VALUE!</v>
      </c>
      <c r="BG149" s="96">
        <f t="shared" si="53"/>
        <v>0</v>
      </c>
      <c r="BH149" s="96">
        <f t="shared" si="53"/>
        <v>0</v>
      </c>
      <c r="BI149" s="96">
        <f t="shared" si="53"/>
        <v>20.494</v>
      </c>
      <c r="BJ149" s="96">
        <f t="shared" si="53"/>
        <v>0</v>
      </c>
      <c r="BK149" s="96">
        <f t="shared" si="53"/>
        <v>0</v>
      </c>
      <c r="BL149" s="96">
        <f t="shared" si="53"/>
        <v>0</v>
      </c>
      <c r="BM149" s="96">
        <f t="shared" si="53"/>
        <v>0</v>
      </c>
      <c r="BN149" s="96">
        <f t="shared" si="53"/>
        <v>0</v>
      </c>
      <c r="BO149" s="96">
        <f t="shared" si="53"/>
        <v>0</v>
      </c>
      <c r="BP149" s="96">
        <f t="shared" si="53"/>
        <v>0</v>
      </c>
      <c r="BQ149" s="96">
        <f t="shared" si="53"/>
        <v>0</v>
      </c>
      <c r="BR149" s="96">
        <f t="shared" si="53"/>
        <v>0</v>
      </c>
      <c r="BS149" s="96">
        <f t="shared" si="53"/>
        <v>0</v>
      </c>
      <c r="BT149" s="96">
        <f t="shared" si="53"/>
        <v>18.591000000000001</v>
      </c>
      <c r="BU149" s="96">
        <f t="shared" si="53"/>
        <v>0</v>
      </c>
      <c r="BV149" s="96">
        <f t="shared" si="51"/>
        <v>0</v>
      </c>
      <c r="BW149" s="96">
        <f t="shared" si="51"/>
        <v>0</v>
      </c>
      <c r="BX149" s="96" t="e">
        <f t="shared" si="51"/>
        <v>#VALUE!</v>
      </c>
      <c r="BY149" s="96">
        <f t="shared" si="51"/>
        <v>4.7940000000000005</v>
      </c>
      <c r="BZ149" s="96">
        <f t="shared" si="51"/>
        <v>139.75559999999999</v>
      </c>
    </row>
    <row r="150" spans="1:78" x14ac:dyDescent="0.25">
      <c r="B150" s="3" t="s">
        <v>100</v>
      </c>
      <c r="C150" s="88" t="s">
        <v>91</v>
      </c>
      <c r="D150" s="89" t="s">
        <v>92</v>
      </c>
      <c r="E150" s="89"/>
      <c r="H150" s="4"/>
      <c r="I150" s="96">
        <f t="shared" si="52"/>
        <v>19.8486324</v>
      </c>
      <c r="J150" s="96">
        <f t="shared" si="53"/>
        <v>0</v>
      </c>
      <c r="K150" s="96">
        <f t="shared" si="53"/>
        <v>0</v>
      </c>
      <c r="L150" s="96">
        <f t="shared" si="53"/>
        <v>0</v>
      </c>
      <c r="M150" s="96">
        <f t="shared" si="53"/>
        <v>0</v>
      </c>
      <c r="N150" s="96">
        <f t="shared" si="53"/>
        <v>0</v>
      </c>
      <c r="O150" s="96">
        <f t="shared" si="53"/>
        <v>0</v>
      </c>
      <c r="P150" s="96">
        <f t="shared" si="53"/>
        <v>0</v>
      </c>
      <c r="Q150" s="96">
        <f t="shared" si="53"/>
        <v>0</v>
      </c>
      <c r="R150" s="96">
        <f t="shared" si="53"/>
        <v>0</v>
      </c>
      <c r="S150" s="96">
        <f t="shared" si="53"/>
        <v>0</v>
      </c>
      <c r="T150" s="96">
        <f t="shared" si="53"/>
        <v>0</v>
      </c>
      <c r="U150" s="96">
        <f t="shared" si="53"/>
        <v>0</v>
      </c>
      <c r="V150" s="96">
        <f t="shared" si="53"/>
        <v>0</v>
      </c>
      <c r="W150" s="96">
        <f t="shared" si="53"/>
        <v>0</v>
      </c>
      <c r="X150" s="96">
        <f t="shared" si="53"/>
        <v>0</v>
      </c>
      <c r="Y150" s="96">
        <f t="shared" si="53"/>
        <v>0</v>
      </c>
      <c r="Z150" s="96">
        <f t="shared" si="53"/>
        <v>0</v>
      </c>
      <c r="AA150" s="96">
        <f t="shared" si="53"/>
        <v>0</v>
      </c>
      <c r="AB150" s="96">
        <f t="shared" si="53"/>
        <v>0</v>
      </c>
      <c r="AC150" s="96">
        <f t="shared" si="53"/>
        <v>0</v>
      </c>
      <c r="AD150" s="96">
        <f t="shared" si="53"/>
        <v>0.09</v>
      </c>
      <c r="AE150" s="96">
        <f t="shared" si="53"/>
        <v>0</v>
      </c>
      <c r="AF150" s="96">
        <f t="shared" si="53"/>
        <v>0</v>
      </c>
      <c r="AG150" s="96" t="e">
        <f t="shared" si="53"/>
        <v>#VALUE!</v>
      </c>
      <c r="AH150" s="96" t="e">
        <f t="shared" si="53"/>
        <v>#VALUE!</v>
      </c>
      <c r="AI150" s="96" t="e">
        <f t="shared" si="53"/>
        <v>#VALUE!</v>
      </c>
      <c r="AJ150" s="96">
        <f t="shared" si="53"/>
        <v>0</v>
      </c>
      <c r="AK150" s="96">
        <f t="shared" si="53"/>
        <v>0</v>
      </c>
      <c r="AL150" s="96">
        <f t="shared" si="53"/>
        <v>4.7000000000000007E-2</v>
      </c>
      <c r="AM150" s="96">
        <f t="shared" si="53"/>
        <v>0</v>
      </c>
      <c r="AN150" s="96">
        <f t="shared" si="53"/>
        <v>0</v>
      </c>
      <c r="AO150" s="96">
        <f t="shared" si="53"/>
        <v>0</v>
      </c>
      <c r="AP150" s="96">
        <f t="shared" si="53"/>
        <v>0</v>
      </c>
      <c r="AQ150" s="96">
        <f t="shared" si="53"/>
        <v>0</v>
      </c>
      <c r="AR150" s="96">
        <f t="shared" si="53"/>
        <v>0</v>
      </c>
      <c r="AS150" s="96">
        <f t="shared" si="53"/>
        <v>4.2999999999999997E-2</v>
      </c>
      <c r="AT150" s="96">
        <f t="shared" si="53"/>
        <v>0</v>
      </c>
      <c r="AU150" s="96">
        <f t="shared" si="53"/>
        <v>0</v>
      </c>
      <c r="AV150" s="96">
        <f t="shared" si="53"/>
        <v>0</v>
      </c>
      <c r="AW150" s="96">
        <f t="shared" si="53"/>
        <v>0</v>
      </c>
      <c r="AX150" s="96">
        <f t="shared" si="53"/>
        <v>0</v>
      </c>
      <c r="AY150" s="96">
        <f t="shared" si="53"/>
        <v>0</v>
      </c>
      <c r="AZ150" s="96">
        <f t="shared" si="53"/>
        <v>0</v>
      </c>
      <c r="BA150" s="96">
        <f t="shared" si="53"/>
        <v>0</v>
      </c>
      <c r="BB150" s="96">
        <f t="shared" si="53"/>
        <v>0.52700000000000002</v>
      </c>
      <c r="BC150" s="96" t="e">
        <f t="shared" si="53"/>
        <v>#VALUE!</v>
      </c>
      <c r="BD150" s="96" t="e">
        <f t="shared" si="53"/>
        <v>#VALUE!</v>
      </c>
      <c r="BE150" s="96" t="e">
        <f t="shared" si="53"/>
        <v>#VALUE!</v>
      </c>
      <c r="BF150" s="96" t="e">
        <f t="shared" si="53"/>
        <v>#VALUE!</v>
      </c>
      <c r="BG150" s="96">
        <f t="shared" si="53"/>
        <v>0</v>
      </c>
      <c r="BH150" s="96">
        <f t="shared" si="53"/>
        <v>0.52700000000000002</v>
      </c>
      <c r="BI150" s="96">
        <f t="shared" si="53"/>
        <v>0</v>
      </c>
      <c r="BJ150" s="96">
        <f t="shared" si="53"/>
        <v>0</v>
      </c>
      <c r="BK150" s="96">
        <f t="shared" si="53"/>
        <v>0</v>
      </c>
      <c r="BL150" s="96">
        <f t="shared" si="53"/>
        <v>0</v>
      </c>
      <c r="BM150" s="96">
        <f t="shared" si="53"/>
        <v>0</v>
      </c>
      <c r="BN150" s="96">
        <f t="shared" si="53"/>
        <v>0</v>
      </c>
      <c r="BO150" s="96">
        <f t="shared" si="53"/>
        <v>0</v>
      </c>
      <c r="BP150" s="96">
        <f t="shared" si="53"/>
        <v>0</v>
      </c>
      <c r="BQ150" s="96">
        <f t="shared" si="53"/>
        <v>0</v>
      </c>
      <c r="BR150" s="96">
        <f t="shared" si="53"/>
        <v>0</v>
      </c>
      <c r="BS150" s="96">
        <f t="shared" si="53"/>
        <v>0</v>
      </c>
      <c r="BT150" s="96">
        <f t="shared" si="53"/>
        <v>0</v>
      </c>
      <c r="BU150" s="96">
        <f t="shared" si="53"/>
        <v>0</v>
      </c>
      <c r="BV150" s="96">
        <f t="shared" si="51"/>
        <v>0</v>
      </c>
      <c r="BW150" s="96">
        <f t="shared" si="51"/>
        <v>0</v>
      </c>
      <c r="BX150" s="96" t="e">
        <f t="shared" si="51"/>
        <v>#VALUE!</v>
      </c>
      <c r="BY150" s="96">
        <f t="shared" si="51"/>
        <v>16.213000000000001</v>
      </c>
      <c r="BZ150" s="96">
        <f t="shared" si="51"/>
        <v>3.0186324</v>
      </c>
    </row>
    <row r="151" spans="1:78" x14ac:dyDescent="0.25">
      <c r="B151" s="3" t="s">
        <v>101</v>
      </c>
      <c r="C151" s="88" t="s">
        <v>91</v>
      </c>
      <c r="D151" s="89" t="s">
        <v>92</v>
      </c>
      <c r="H151" s="4"/>
      <c r="I151" s="96">
        <f>SUM(I146:I150)</f>
        <v>945.73159843600001</v>
      </c>
    </row>
    <row r="152" spans="1:78" x14ac:dyDescent="0.25">
      <c r="A152" s="87"/>
      <c r="B152" s="95"/>
      <c r="C152" s="95"/>
      <c r="D152" s="95"/>
      <c r="E152" s="95"/>
      <c r="F152" s="95"/>
      <c r="G152" s="95"/>
    </row>
    <row r="153" spans="1:78" x14ac:dyDescent="0.25">
      <c r="A153" s="99"/>
      <c r="B153" s="95"/>
      <c r="C153" s="95"/>
      <c r="D153" s="95"/>
      <c r="E153" s="95"/>
      <c r="F153" s="95"/>
      <c r="G153" s="95"/>
    </row>
    <row r="154" spans="1:78" x14ac:dyDescent="0.25">
      <c r="A154" s="99"/>
      <c r="B154" s="95"/>
      <c r="C154" s="95"/>
      <c r="D154" s="95"/>
      <c r="E154" s="95"/>
      <c r="F154" s="95"/>
      <c r="G154" s="95"/>
      <c r="H154" s="95"/>
    </row>
    <row r="156" spans="1:78" x14ac:dyDescent="0.25">
      <c r="A156" s="87"/>
      <c r="B156" s="95"/>
      <c r="C156" s="95"/>
      <c r="D156" s="89"/>
      <c r="E156" s="89"/>
      <c r="F156" s="89"/>
      <c r="G156" s="90"/>
      <c r="H156" s="95"/>
    </row>
    <row r="157" spans="1:78" x14ac:dyDescent="0.25">
      <c r="A157" s="113" t="s">
        <v>96</v>
      </c>
      <c r="B157" s="87" t="s">
        <v>95</v>
      </c>
      <c r="C157" s="88" t="s">
        <v>91</v>
      </c>
      <c r="D157" s="89" t="s">
        <v>102</v>
      </c>
      <c r="E157" s="89"/>
      <c r="F157" s="89"/>
      <c r="G157" s="90"/>
      <c r="H157" s="91" t="s">
        <v>103</v>
      </c>
      <c r="I157" s="92">
        <v>1958.4466537689882</v>
      </c>
      <c r="J157" s="92">
        <v>0</v>
      </c>
      <c r="K157" s="93">
        <v>0</v>
      </c>
      <c r="L157" s="93">
        <v>0</v>
      </c>
      <c r="M157" s="93">
        <v>0</v>
      </c>
      <c r="N157" s="93">
        <v>0</v>
      </c>
      <c r="O157" s="93">
        <v>0</v>
      </c>
      <c r="P157" s="93">
        <v>0</v>
      </c>
      <c r="Q157" s="93">
        <v>0</v>
      </c>
      <c r="R157" s="93">
        <v>0</v>
      </c>
      <c r="S157" s="93">
        <v>0</v>
      </c>
      <c r="T157" s="93">
        <v>0</v>
      </c>
      <c r="U157" s="92">
        <v>0</v>
      </c>
      <c r="V157" s="93">
        <v>0</v>
      </c>
      <c r="W157" s="93">
        <v>0</v>
      </c>
      <c r="X157" s="93">
        <v>0</v>
      </c>
      <c r="Y157" s="93">
        <v>0</v>
      </c>
      <c r="Z157" s="92">
        <v>0</v>
      </c>
      <c r="AA157" s="93">
        <v>0</v>
      </c>
      <c r="AB157" s="93">
        <v>0</v>
      </c>
      <c r="AC157" s="94">
        <v>0</v>
      </c>
      <c r="AD157" s="92">
        <v>62.593689691411107</v>
      </c>
      <c r="AE157" s="93">
        <v>0</v>
      </c>
      <c r="AF157" s="93">
        <v>0</v>
      </c>
      <c r="AG157" s="93" t="s">
        <v>94</v>
      </c>
      <c r="AH157" s="93" t="s">
        <v>94</v>
      </c>
      <c r="AI157" s="93" t="s">
        <v>94</v>
      </c>
      <c r="AJ157" s="93">
        <v>0</v>
      </c>
      <c r="AK157" s="93">
        <v>0</v>
      </c>
      <c r="AL157" s="93">
        <v>9.628929014999521</v>
      </c>
      <c r="AM157" s="93">
        <v>0</v>
      </c>
      <c r="AN157" s="93">
        <v>0</v>
      </c>
      <c r="AO157" s="93">
        <v>0</v>
      </c>
      <c r="AP157" s="93">
        <v>0</v>
      </c>
      <c r="AQ157" s="93">
        <v>3.1169389509888217E-2</v>
      </c>
      <c r="AR157" s="93">
        <v>0</v>
      </c>
      <c r="AS157" s="93">
        <v>52.507088946211908</v>
      </c>
      <c r="AT157" s="93">
        <v>0.42650234068978693</v>
      </c>
      <c r="AU157" s="93">
        <v>0</v>
      </c>
      <c r="AV157" s="93">
        <v>0</v>
      </c>
      <c r="AW157" s="93">
        <v>0</v>
      </c>
      <c r="AX157" s="93">
        <v>0</v>
      </c>
      <c r="AY157" s="93">
        <v>0</v>
      </c>
      <c r="AZ157" s="93">
        <v>0</v>
      </c>
      <c r="BA157" s="94">
        <v>183.30612639724848</v>
      </c>
      <c r="BB157" s="92">
        <v>56.816040890417497</v>
      </c>
      <c r="BC157" s="93" t="s">
        <v>94</v>
      </c>
      <c r="BD157" s="93" t="s">
        <v>94</v>
      </c>
      <c r="BE157" s="93" t="s">
        <v>94</v>
      </c>
      <c r="BF157" s="93" t="s">
        <v>94</v>
      </c>
      <c r="BG157" s="93">
        <v>2.1096541511416831</v>
      </c>
      <c r="BH157" s="93">
        <v>0</v>
      </c>
      <c r="BI157" s="93">
        <v>34.245581350912389</v>
      </c>
      <c r="BJ157" s="93">
        <v>0</v>
      </c>
      <c r="BK157" s="93">
        <v>14.558851628929013</v>
      </c>
      <c r="BL157" s="93">
        <v>5.9019537594344129</v>
      </c>
      <c r="BM157" s="93">
        <v>0</v>
      </c>
      <c r="BN157" s="93">
        <v>0</v>
      </c>
      <c r="BO157" s="93">
        <v>0</v>
      </c>
      <c r="BP157" s="93">
        <v>0</v>
      </c>
      <c r="BQ157" s="93">
        <v>0</v>
      </c>
      <c r="BR157" s="93">
        <v>0</v>
      </c>
      <c r="BS157" s="93">
        <v>0</v>
      </c>
      <c r="BT157" s="93">
        <v>0</v>
      </c>
      <c r="BU157" s="92">
        <v>4.8288669150663992</v>
      </c>
      <c r="BV157" s="93">
        <v>0</v>
      </c>
      <c r="BW157" s="93">
        <v>4.8288669150663992</v>
      </c>
      <c r="BX157" s="94" t="s">
        <v>94</v>
      </c>
      <c r="BY157" s="94">
        <v>772.43804337441486</v>
      </c>
      <c r="BZ157" s="94">
        <v>878.46388650042979</v>
      </c>
    </row>
    <row r="158" spans="1:78" x14ac:dyDescent="0.25">
      <c r="A158" s="113"/>
      <c r="B158" s="95" t="s">
        <v>97</v>
      </c>
      <c r="C158" s="88" t="s">
        <v>91</v>
      </c>
      <c r="D158" s="89" t="s">
        <v>102</v>
      </c>
      <c r="E158" s="95"/>
      <c r="F158" s="89"/>
      <c r="G158" s="90"/>
      <c r="H158" s="91" t="s">
        <v>103</v>
      </c>
      <c r="I158" s="92">
        <v>2888.8706410623863</v>
      </c>
      <c r="J158" s="92">
        <v>0</v>
      </c>
      <c r="K158" s="93">
        <v>0</v>
      </c>
      <c r="L158" s="93">
        <v>0</v>
      </c>
      <c r="M158" s="93">
        <v>0</v>
      </c>
      <c r="N158" s="93">
        <v>0</v>
      </c>
      <c r="O158" s="93">
        <v>0</v>
      </c>
      <c r="P158" s="93">
        <v>0</v>
      </c>
      <c r="Q158" s="93">
        <v>0</v>
      </c>
      <c r="R158" s="93">
        <v>0</v>
      </c>
      <c r="S158" s="93">
        <v>0</v>
      </c>
      <c r="T158" s="93">
        <v>0</v>
      </c>
      <c r="U158" s="92">
        <v>0</v>
      </c>
      <c r="V158" s="93">
        <v>0</v>
      </c>
      <c r="W158" s="93">
        <v>0</v>
      </c>
      <c r="X158" s="93">
        <v>0</v>
      </c>
      <c r="Y158" s="93">
        <v>0</v>
      </c>
      <c r="Z158" s="92">
        <v>2.3765166714435844</v>
      </c>
      <c r="AA158" s="93">
        <v>2.3765166714435844</v>
      </c>
      <c r="AB158" s="93">
        <v>0</v>
      </c>
      <c r="AC158" s="94">
        <v>0</v>
      </c>
      <c r="AD158" s="92">
        <v>269.46670488201011</v>
      </c>
      <c r="AE158" s="93">
        <v>0</v>
      </c>
      <c r="AF158" s="93">
        <v>0</v>
      </c>
      <c r="AG158" s="93" t="s">
        <v>94</v>
      </c>
      <c r="AH158" s="93" t="s">
        <v>94</v>
      </c>
      <c r="AI158" s="93" t="s">
        <v>94</v>
      </c>
      <c r="AJ158" s="93">
        <v>0</v>
      </c>
      <c r="AK158" s="93">
        <v>0</v>
      </c>
      <c r="AL158" s="93">
        <v>0</v>
      </c>
      <c r="AM158" s="93">
        <v>18.658641444539981</v>
      </c>
      <c r="AN158" s="93">
        <v>0</v>
      </c>
      <c r="AO158" s="93">
        <v>0</v>
      </c>
      <c r="AP158" s="93">
        <v>0</v>
      </c>
      <c r="AQ158" s="93">
        <v>0</v>
      </c>
      <c r="AR158" s="93">
        <v>0</v>
      </c>
      <c r="AS158" s="93">
        <v>214.14044138721695</v>
      </c>
      <c r="AT158" s="93">
        <v>36.667622050253179</v>
      </c>
      <c r="AU158" s="93">
        <v>0</v>
      </c>
      <c r="AV158" s="93">
        <v>0</v>
      </c>
      <c r="AW158" s="93">
        <v>0</v>
      </c>
      <c r="AX158" s="93">
        <v>0</v>
      </c>
      <c r="AY158" s="93">
        <v>0</v>
      </c>
      <c r="AZ158" s="93">
        <v>0</v>
      </c>
      <c r="BA158" s="94">
        <v>28.181427343078248</v>
      </c>
      <c r="BB158" s="92">
        <v>85.932072226999125</v>
      </c>
      <c r="BC158" s="93" t="s">
        <v>94</v>
      </c>
      <c r="BD158" s="93" t="s">
        <v>94</v>
      </c>
      <c r="BE158" s="93" t="s">
        <v>94</v>
      </c>
      <c r="BF158" s="93" t="s">
        <v>94</v>
      </c>
      <c r="BG158" s="93">
        <v>0</v>
      </c>
      <c r="BH158" s="93">
        <v>0</v>
      </c>
      <c r="BI158" s="93">
        <v>74.161650902837479</v>
      </c>
      <c r="BJ158" s="93">
        <v>0</v>
      </c>
      <c r="BK158" s="93">
        <v>11.058565013853061</v>
      </c>
      <c r="BL158" s="93">
        <v>0</v>
      </c>
      <c r="BM158" s="93">
        <v>0</v>
      </c>
      <c r="BN158" s="93">
        <v>0.71185631030858887</v>
      </c>
      <c r="BO158" s="93">
        <v>0</v>
      </c>
      <c r="BP158" s="93">
        <v>0</v>
      </c>
      <c r="BQ158" s="93">
        <v>0</v>
      </c>
      <c r="BR158" s="93">
        <v>0</v>
      </c>
      <c r="BS158" s="93">
        <v>0</v>
      </c>
      <c r="BT158" s="93">
        <v>0</v>
      </c>
      <c r="BU158" s="92">
        <v>0</v>
      </c>
      <c r="BV158" s="93">
        <v>0</v>
      </c>
      <c r="BW158" s="93">
        <v>0</v>
      </c>
      <c r="BX158" s="94" t="s">
        <v>94</v>
      </c>
      <c r="BY158" s="94">
        <v>985.71701538167565</v>
      </c>
      <c r="BZ158" s="94">
        <v>1517.1969045571796</v>
      </c>
    </row>
    <row r="159" spans="1:78" x14ac:dyDescent="0.25">
      <c r="A159" s="113"/>
      <c r="B159" s="95" t="s">
        <v>99</v>
      </c>
      <c r="C159" s="88" t="s">
        <v>91</v>
      </c>
      <c r="D159" s="89" t="s">
        <v>102</v>
      </c>
      <c r="E159" s="89"/>
      <c r="F159" s="89"/>
      <c r="G159" s="90"/>
      <c r="H159" s="91" t="s">
        <v>103</v>
      </c>
      <c r="I159" s="92">
        <v>4211.8525708416928</v>
      </c>
      <c r="J159" s="92">
        <v>0</v>
      </c>
      <c r="K159" s="93">
        <v>0</v>
      </c>
      <c r="L159" s="93">
        <v>0</v>
      </c>
      <c r="M159" s="93">
        <v>0</v>
      </c>
      <c r="N159" s="93">
        <v>0</v>
      </c>
      <c r="O159" s="93">
        <v>0</v>
      </c>
      <c r="P159" s="93">
        <v>0</v>
      </c>
      <c r="Q159" s="93">
        <v>0</v>
      </c>
      <c r="R159" s="93">
        <v>0</v>
      </c>
      <c r="S159" s="93">
        <v>0</v>
      </c>
      <c r="T159" s="93">
        <v>0</v>
      </c>
      <c r="U159" s="92">
        <v>2.3215821152192606</v>
      </c>
      <c r="V159" s="93">
        <v>2.3215821152192606</v>
      </c>
      <c r="W159" s="93">
        <v>0</v>
      </c>
      <c r="X159" s="93">
        <v>0</v>
      </c>
      <c r="Y159" s="93">
        <v>0</v>
      </c>
      <c r="Z159" s="92">
        <v>0</v>
      </c>
      <c r="AA159" s="93">
        <v>0</v>
      </c>
      <c r="AB159" s="93">
        <v>0</v>
      </c>
      <c r="AC159" s="94">
        <v>0</v>
      </c>
      <c r="AD159" s="92">
        <v>233.18333094487434</v>
      </c>
      <c r="AE159" s="93">
        <v>0</v>
      </c>
      <c r="AF159" s="93">
        <v>0</v>
      </c>
      <c r="AG159" s="93" t="s">
        <v>94</v>
      </c>
      <c r="AH159" s="93" t="s">
        <v>94</v>
      </c>
      <c r="AI159" s="93" t="s">
        <v>94</v>
      </c>
      <c r="AJ159" s="93">
        <v>0</v>
      </c>
      <c r="AK159" s="93">
        <v>0</v>
      </c>
      <c r="AL159" s="93">
        <v>12.860972580491067</v>
      </c>
      <c r="AM159" s="93">
        <v>65.490314798891745</v>
      </c>
      <c r="AN159" s="93">
        <v>0</v>
      </c>
      <c r="AO159" s="93">
        <v>0</v>
      </c>
      <c r="AP159" s="93">
        <v>0</v>
      </c>
      <c r="AQ159" s="93">
        <v>0</v>
      </c>
      <c r="AR159" s="93">
        <v>0</v>
      </c>
      <c r="AS159" s="93">
        <v>154.83204356549155</v>
      </c>
      <c r="AT159" s="93">
        <v>0</v>
      </c>
      <c r="AU159" s="93">
        <v>0</v>
      </c>
      <c r="AV159" s="93">
        <v>0</v>
      </c>
      <c r="AW159" s="93">
        <v>0</v>
      </c>
      <c r="AX159" s="93">
        <v>0</v>
      </c>
      <c r="AY159" s="93">
        <v>0</v>
      </c>
      <c r="AZ159" s="93">
        <v>0</v>
      </c>
      <c r="BA159" s="94">
        <v>95.765262252794486</v>
      </c>
      <c r="BB159" s="92">
        <v>94.521442055985474</v>
      </c>
      <c r="BC159" s="93" t="s">
        <v>94</v>
      </c>
      <c r="BD159" s="93" t="s">
        <v>94</v>
      </c>
      <c r="BE159" s="93" t="s">
        <v>94</v>
      </c>
      <c r="BF159" s="93" t="s">
        <v>94</v>
      </c>
      <c r="BG159" s="93">
        <v>0</v>
      </c>
      <c r="BH159" s="93">
        <v>0</v>
      </c>
      <c r="BI159" s="93">
        <v>65.658736982898631</v>
      </c>
      <c r="BJ159" s="93">
        <v>0</v>
      </c>
      <c r="BK159" s="93">
        <v>0</v>
      </c>
      <c r="BL159" s="93">
        <v>0</v>
      </c>
      <c r="BM159" s="93">
        <v>0</v>
      </c>
      <c r="BN159" s="93">
        <v>2.5995270851246772</v>
      </c>
      <c r="BO159" s="93">
        <v>7.3719484092863281</v>
      </c>
      <c r="BP159" s="93">
        <v>18.891229578675837</v>
      </c>
      <c r="BQ159" s="93">
        <v>0</v>
      </c>
      <c r="BR159" s="93">
        <v>0</v>
      </c>
      <c r="BS159" s="93">
        <v>0</v>
      </c>
      <c r="BT159" s="93">
        <v>0</v>
      </c>
      <c r="BU159" s="92">
        <v>0</v>
      </c>
      <c r="BV159" s="93">
        <v>0</v>
      </c>
      <c r="BW159" s="93">
        <v>0</v>
      </c>
      <c r="BX159" s="94" t="s">
        <v>94</v>
      </c>
      <c r="BY159" s="94">
        <v>1315.4676602655966</v>
      </c>
      <c r="BZ159" s="94">
        <v>2470.5932932072228</v>
      </c>
    </row>
    <row r="160" spans="1:78" x14ac:dyDescent="0.25">
      <c r="A160" s="113"/>
      <c r="B160" s="95" t="s">
        <v>98</v>
      </c>
      <c r="C160" s="88" t="s">
        <v>91</v>
      </c>
      <c r="D160" s="89" t="s">
        <v>102</v>
      </c>
      <c r="E160" s="89"/>
      <c r="F160" s="89"/>
      <c r="G160" s="90"/>
      <c r="H160" s="91" t="s">
        <v>103</v>
      </c>
      <c r="I160" s="92">
        <v>3064.6221457915353</v>
      </c>
      <c r="J160" s="92">
        <v>0</v>
      </c>
      <c r="K160" s="93">
        <v>0</v>
      </c>
      <c r="L160" s="93">
        <v>0</v>
      </c>
      <c r="M160" s="93">
        <v>0</v>
      </c>
      <c r="N160" s="93">
        <v>0</v>
      </c>
      <c r="O160" s="93">
        <v>0</v>
      </c>
      <c r="P160" s="93">
        <v>0</v>
      </c>
      <c r="Q160" s="93">
        <v>0</v>
      </c>
      <c r="R160" s="93">
        <v>0</v>
      </c>
      <c r="S160" s="93">
        <v>0</v>
      </c>
      <c r="T160" s="93">
        <v>0</v>
      </c>
      <c r="U160" s="92">
        <v>0</v>
      </c>
      <c r="V160" s="93">
        <v>0</v>
      </c>
      <c r="W160" s="93">
        <v>0</v>
      </c>
      <c r="X160" s="93">
        <v>0</v>
      </c>
      <c r="Y160" s="93">
        <v>0</v>
      </c>
      <c r="Z160" s="92">
        <v>0</v>
      </c>
      <c r="AA160" s="93">
        <v>0</v>
      </c>
      <c r="AB160" s="93">
        <v>0</v>
      </c>
      <c r="AC160" s="94">
        <v>0</v>
      </c>
      <c r="AD160" s="92">
        <v>246.43641922231777</v>
      </c>
      <c r="AE160" s="93">
        <v>0</v>
      </c>
      <c r="AF160" s="93">
        <v>0</v>
      </c>
      <c r="AG160" s="93" t="s">
        <v>94</v>
      </c>
      <c r="AH160" s="93" t="s">
        <v>94</v>
      </c>
      <c r="AI160" s="93" t="s">
        <v>94</v>
      </c>
      <c r="AJ160" s="93">
        <v>0</v>
      </c>
      <c r="AK160" s="93">
        <v>0</v>
      </c>
      <c r="AL160" s="93">
        <v>22.021591669055123</v>
      </c>
      <c r="AM160" s="93">
        <v>0</v>
      </c>
      <c r="AN160" s="93">
        <v>0</v>
      </c>
      <c r="AO160" s="93">
        <v>0</v>
      </c>
      <c r="AP160" s="93">
        <v>0</v>
      </c>
      <c r="AQ160" s="93">
        <v>0</v>
      </c>
      <c r="AR160" s="93">
        <v>0</v>
      </c>
      <c r="AS160" s="93">
        <v>224.41482755326265</v>
      </c>
      <c r="AT160" s="93">
        <v>0</v>
      </c>
      <c r="AU160" s="93">
        <v>0</v>
      </c>
      <c r="AV160" s="93">
        <v>0</v>
      </c>
      <c r="AW160" s="93">
        <v>0</v>
      </c>
      <c r="AX160" s="93">
        <v>0</v>
      </c>
      <c r="AY160" s="93">
        <v>0</v>
      </c>
      <c r="AZ160" s="93">
        <v>0</v>
      </c>
      <c r="BA160" s="94">
        <v>25.150472914875323</v>
      </c>
      <c r="BB160" s="92">
        <v>233.71070985000478</v>
      </c>
      <c r="BC160" s="93" t="s">
        <v>94</v>
      </c>
      <c r="BD160" s="93" t="s">
        <v>94</v>
      </c>
      <c r="BE160" s="93" t="s">
        <v>94</v>
      </c>
      <c r="BF160" s="93" t="s">
        <v>94</v>
      </c>
      <c r="BG160" s="93">
        <v>0</v>
      </c>
      <c r="BH160" s="93">
        <v>0</v>
      </c>
      <c r="BI160" s="93">
        <v>20.707939237603895</v>
      </c>
      <c r="BJ160" s="93">
        <v>0</v>
      </c>
      <c r="BK160" s="93">
        <v>11.942294831374797</v>
      </c>
      <c r="BL160" s="93">
        <v>0</v>
      </c>
      <c r="BM160" s="93">
        <v>0</v>
      </c>
      <c r="BN160" s="93">
        <v>0</v>
      </c>
      <c r="BO160" s="93">
        <v>0</v>
      </c>
      <c r="BP160" s="93">
        <v>0</v>
      </c>
      <c r="BQ160" s="93">
        <v>0</v>
      </c>
      <c r="BR160" s="93">
        <v>0</v>
      </c>
      <c r="BS160" s="93">
        <v>0</v>
      </c>
      <c r="BT160" s="93">
        <v>201.06047578102607</v>
      </c>
      <c r="BU160" s="92">
        <v>8.2640680233113599</v>
      </c>
      <c r="BV160" s="93">
        <v>0</v>
      </c>
      <c r="BW160" s="93">
        <v>8.2640680233113599</v>
      </c>
      <c r="BX160" s="94" t="s">
        <v>94</v>
      </c>
      <c r="BY160" s="94">
        <v>304.02694181713957</v>
      </c>
      <c r="BZ160" s="94">
        <v>2247.0335339638864</v>
      </c>
    </row>
    <row r="161" spans="1:78" x14ac:dyDescent="0.25">
      <c r="A161" s="87"/>
      <c r="B161" s="3" t="s">
        <v>100</v>
      </c>
      <c r="C161" s="88" t="s">
        <v>91</v>
      </c>
      <c r="D161" s="89" t="s">
        <v>102</v>
      </c>
      <c r="E161" s="89"/>
      <c r="F161" s="89"/>
      <c r="G161" s="90"/>
      <c r="H161" s="91" t="s">
        <v>103</v>
      </c>
      <c r="I161" s="92">
        <v>453.65911913633323</v>
      </c>
      <c r="J161" s="92">
        <v>0</v>
      </c>
      <c r="K161" s="93">
        <v>0</v>
      </c>
      <c r="L161" s="93">
        <v>0</v>
      </c>
      <c r="M161" s="93">
        <v>0</v>
      </c>
      <c r="N161" s="93">
        <v>0</v>
      </c>
      <c r="O161" s="93">
        <v>0</v>
      </c>
      <c r="P161" s="93">
        <v>0</v>
      </c>
      <c r="Q161" s="93">
        <v>0</v>
      </c>
      <c r="R161" s="93">
        <v>0</v>
      </c>
      <c r="S161" s="93">
        <v>0</v>
      </c>
      <c r="T161" s="93">
        <v>0</v>
      </c>
      <c r="U161" s="92">
        <v>0</v>
      </c>
      <c r="V161" s="93">
        <v>0</v>
      </c>
      <c r="W161" s="93">
        <v>0</v>
      </c>
      <c r="X161" s="93">
        <v>0</v>
      </c>
      <c r="Y161" s="93">
        <v>0</v>
      </c>
      <c r="Z161" s="92">
        <v>0</v>
      </c>
      <c r="AA161" s="93">
        <v>0</v>
      </c>
      <c r="AB161" s="93">
        <v>0</v>
      </c>
      <c r="AC161" s="94">
        <v>0</v>
      </c>
      <c r="AD161" s="92">
        <v>0</v>
      </c>
      <c r="AE161" s="93">
        <v>0</v>
      </c>
      <c r="AF161" s="93">
        <v>0</v>
      </c>
      <c r="AG161" s="93" t="s">
        <v>94</v>
      </c>
      <c r="AH161" s="93" t="s">
        <v>94</v>
      </c>
      <c r="AI161" s="93" t="s">
        <v>94</v>
      </c>
      <c r="AJ161" s="93">
        <v>0</v>
      </c>
      <c r="AK161" s="93">
        <v>0</v>
      </c>
      <c r="AL161" s="93">
        <v>0</v>
      </c>
      <c r="AM161" s="93">
        <v>0</v>
      </c>
      <c r="AN161" s="93">
        <v>0</v>
      </c>
      <c r="AO161" s="93">
        <v>0</v>
      </c>
      <c r="AP161" s="93">
        <v>0</v>
      </c>
      <c r="AQ161" s="93">
        <v>0</v>
      </c>
      <c r="AR161" s="93">
        <v>0</v>
      </c>
      <c r="AS161" s="93">
        <v>0</v>
      </c>
      <c r="AT161" s="93">
        <v>0</v>
      </c>
      <c r="AU161" s="93">
        <v>0</v>
      </c>
      <c r="AV161" s="93">
        <v>0</v>
      </c>
      <c r="AW161" s="93">
        <v>0</v>
      </c>
      <c r="AX161" s="93">
        <v>0</v>
      </c>
      <c r="AY161" s="93">
        <v>0</v>
      </c>
      <c r="AZ161" s="93">
        <v>0</v>
      </c>
      <c r="BA161" s="94">
        <v>0</v>
      </c>
      <c r="BB161" s="92">
        <v>37.952612974109101</v>
      </c>
      <c r="BC161" s="93" t="s">
        <v>94</v>
      </c>
      <c r="BD161" s="93" t="s">
        <v>94</v>
      </c>
      <c r="BE161" s="93" t="s">
        <v>94</v>
      </c>
      <c r="BF161" s="93" t="s">
        <v>94</v>
      </c>
      <c r="BG161" s="93">
        <v>0</v>
      </c>
      <c r="BH161" s="93">
        <v>37.952612974109101</v>
      </c>
      <c r="BI161" s="93">
        <v>0</v>
      </c>
      <c r="BJ161" s="93">
        <v>0</v>
      </c>
      <c r="BK161" s="93">
        <v>0</v>
      </c>
      <c r="BL161" s="93">
        <v>0</v>
      </c>
      <c r="BM161" s="93">
        <v>0</v>
      </c>
      <c r="BN161" s="93">
        <v>0</v>
      </c>
      <c r="BO161" s="93">
        <v>0</v>
      </c>
      <c r="BP161" s="93">
        <v>0</v>
      </c>
      <c r="BQ161" s="93">
        <v>0</v>
      </c>
      <c r="BR161" s="93">
        <v>0</v>
      </c>
      <c r="BS161" s="93">
        <v>0</v>
      </c>
      <c r="BT161" s="93">
        <v>0</v>
      </c>
      <c r="BU161" s="92">
        <v>0</v>
      </c>
      <c r="BV161" s="93">
        <v>0</v>
      </c>
      <c r="BW161" s="93">
        <v>0</v>
      </c>
      <c r="BX161" s="94" t="s">
        <v>94</v>
      </c>
      <c r="BY161" s="94">
        <v>307.10805388363428</v>
      </c>
      <c r="BZ161" s="94">
        <v>108.59845227858985</v>
      </c>
    </row>
    <row r="163" spans="1:78" x14ac:dyDescent="0.25">
      <c r="A163" s="4" t="s">
        <v>12</v>
      </c>
      <c r="B163" s="87" t="s">
        <v>95</v>
      </c>
      <c r="C163" s="88" t="s">
        <v>91</v>
      </c>
      <c r="D163" s="89" t="s">
        <v>102</v>
      </c>
      <c r="E163" s="89"/>
      <c r="G163" s="4"/>
      <c r="H163" s="4"/>
      <c r="I163" s="96">
        <f>I157*0.041868</f>
        <v>81.996244500000003</v>
      </c>
      <c r="J163" s="96">
        <f t="shared" ref="J163:BU164" si="54">J157*0.041868</f>
        <v>0</v>
      </c>
      <c r="K163" s="96">
        <f t="shared" si="54"/>
        <v>0</v>
      </c>
      <c r="L163" s="96">
        <f t="shared" si="54"/>
        <v>0</v>
      </c>
      <c r="M163" s="96">
        <f t="shared" si="54"/>
        <v>0</v>
      </c>
      <c r="N163" s="96">
        <f t="shared" si="54"/>
        <v>0</v>
      </c>
      <c r="O163" s="96">
        <f t="shared" si="54"/>
        <v>0</v>
      </c>
      <c r="P163" s="96">
        <f t="shared" si="54"/>
        <v>0</v>
      </c>
      <c r="Q163" s="96">
        <f t="shared" si="54"/>
        <v>0</v>
      </c>
      <c r="R163" s="96">
        <f t="shared" si="54"/>
        <v>0</v>
      </c>
      <c r="S163" s="96">
        <f t="shared" si="54"/>
        <v>0</v>
      </c>
      <c r="T163" s="96">
        <f t="shared" si="54"/>
        <v>0</v>
      </c>
      <c r="U163" s="96">
        <f t="shared" si="54"/>
        <v>0</v>
      </c>
      <c r="V163" s="96">
        <f t="shared" si="54"/>
        <v>0</v>
      </c>
      <c r="W163" s="96">
        <f t="shared" si="54"/>
        <v>0</v>
      </c>
      <c r="X163" s="96">
        <f t="shared" si="54"/>
        <v>0</v>
      </c>
      <c r="Y163" s="96">
        <f t="shared" si="54"/>
        <v>0</v>
      </c>
      <c r="Z163" s="96">
        <f t="shared" si="54"/>
        <v>0</v>
      </c>
      <c r="AA163" s="96">
        <f t="shared" si="54"/>
        <v>0</v>
      </c>
      <c r="AB163" s="96">
        <f t="shared" si="54"/>
        <v>0</v>
      </c>
      <c r="AC163" s="96">
        <f t="shared" si="54"/>
        <v>0</v>
      </c>
      <c r="AD163" s="96">
        <f t="shared" si="54"/>
        <v>2.6206726000000002</v>
      </c>
      <c r="AE163" s="96">
        <f t="shared" si="54"/>
        <v>0</v>
      </c>
      <c r="AF163" s="96">
        <f t="shared" si="54"/>
        <v>0</v>
      </c>
      <c r="AG163" s="96" t="e">
        <f t="shared" si="54"/>
        <v>#VALUE!</v>
      </c>
      <c r="AH163" s="96" t="e">
        <f t="shared" si="54"/>
        <v>#VALUE!</v>
      </c>
      <c r="AI163" s="96" t="e">
        <f t="shared" si="54"/>
        <v>#VALUE!</v>
      </c>
      <c r="AJ163" s="96">
        <f t="shared" si="54"/>
        <v>0</v>
      </c>
      <c r="AK163" s="96">
        <f t="shared" si="54"/>
        <v>0</v>
      </c>
      <c r="AL163" s="96">
        <f t="shared" si="54"/>
        <v>0.40314399999999995</v>
      </c>
      <c r="AM163" s="96">
        <f t="shared" si="54"/>
        <v>0</v>
      </c>
      <c r="AN163" s="96">
        <f t="shared" si="54"/>
        <v>0</v>
      </c>
      <c r="AO163" s="96">
        <f t="shared" si="54"/>
        <v>0</v>
      </c>
      <c r="AP163" s="96">
        <f t="shared" si="54"/>
        <v>0</v>
      </c>
      <c r="AQ163" s="96">
        <f t="shared" si="54"/>
        <v>1.305E-3</v>
      </c>
      <c r="AR163" s="96">
        <f t="shared" si="54"/>
        <v>0</v>
      </c>
      <c r="AS163" s="96">
        <f t="shared" si="54"/>
        <v>2.1983668000000005</v>
      </c>
      <c r="AT163" s="96">
        <f t="shared" si="54"/>
        <v>1.7856799999999999E-2</v>
      </c>
      <c r="AU163" s="96">
        <f t="shared" si="54"/>
        <v>0</v>
      </c>
      <c r="AV163" s="96">
        <f t="shared" si="54"/>
        <v>0</v>
      </c>
      <c r="AW163" s="96">
        <f t="shared" si="54"/>
        <v>0</v>
      </c>
      <c r="AX163" s="96">
        <f t="shared" si="54"/>
        <v>0</v>
      </c>
      <c r="AY163" s="96">
        <f t="shared" si="54"/>
        <v>0</v>
      </c>
      <c r="AZ163" s="96">
        <f t="shared" si="54"/>
        <v>0</v>
      </c>
      <c r="BA163" s="96">
        <f t="shared" si="54"/>
        <v>7.6746608999999992</v>
      </c>
      <c r="BB163" s="96">
        <f t="shared" si="54"/>
        <v>2.3787739999999999</v>
      </c>
      <c r="BC163" s="96" t="e">
        <f t="shared" si="54"/>
        <v>#VALUE!</v>
      </c>
      <c r="BD163" s="96" t="e">
        <f t="shared" si="54"/>
        <v>#VALUE!</v>
      </c>
      <c r="BE163" s="96" t="e">
        <f t="shared" si="54"/>
        <v>#VALUE!</v>
      </c>
      <c r="BF163" s="96" t="e">
        <f t="shared" si="54"/>
        <v>#VALUE!</v>
      </c>
      <c r="BG163" s="96">
        <f t="shared" si="54"/>
        <v>8.8326999999999989E-2</v>
      </c>
      <c r="BH163" s="96">
        <f t="shared" si="54"/>
        <v>0</v>
      </c>
      <c r="BI163" s="96">
        <f t="shared" si="54"/>
        <v>1.433794</v>
      </c>
      <c r="BJ163" s="96">
        <f t="shared" si="54"/>
        <v>0</v>
      </c>
      <c r="BK163" s="96">
        <f t="shared" si="54"/>
        <v>0.60954999999999993</v>
      </c>
      <c r="BL163" s="96">
        <f t="shared" si="54"/>
        <v>0.24710300000000002</v>
      </c>
      <c r="BM163" s="96">
        <f t="shared" si="54"/>
        <v>0</v>
      </c>
      <c r="BN163" s="96">
        <f t="shared" si="54"/>
        <v>0</v>
      </c>
      <c r="BO163" s="96">
        <f t="shared" si="54"/>
        <v>0</v>
      </c>
      <c r="BP163" s="96">
        <f t="shared" si="54"/>
        <v>0</v>
      </c>
      <c r="BQ163" s="96">
        <f t="shared" si="54"/>
        <v>0</v>
      </c>
      <c r="BR163" s="96">
        <f t="shared" si="54"/>
        <v>0</v>
      </c>
      <c r="BS163" s="96">
        <f t="shared" si="54"/>
        <v>0</v>
      </c>
      <c r="BT163" s="96">
        <f t="shared" si="54"/>
        <v>0</v>
      </c>
      <c r="BU163" s="96">
        <f t="shared" si="54"/>
        <v>0.20217500000000002</v>
      </c>
      <c r="BV163" s="96">
        <f t="shared" ref="BV163:BZ167" si="55">BV157*0.041868</f>
        <v>0</v>
      </c>
      <c r="BW163" s="96">
        <f t="shared" si="55"/>
        <v>0.20217500000000002</v>
      </c>
      <c r="BX163" s="96" t="e">
        <f t="shared" si="55"/>
        <v>#VALUE!</v>
      </c>
      <c r="BY163" s="96">
        <f t="shared" si="55"/>
        <v>32.340436000000004</v>
      </c>
      <c r="BZ163" s="96">
        <f t="shared" si="55"/>
        <v>36.779525999999997</v>
      </c>
    </row>
    <row r="164" spans="1:78" x14ac:dyDescent="0.25">
      <c r="B164" s="95" t="s">
        <v>97</v>
      </c>
      <c r="C164" s="88" t="s">
        <v>91</v>
      </c>
      <c r="D164" s="89" t="s">
        <v>102</v>
      </c>
      <c r="E164" s="89"/>
      <c r="H164" s="4"/>
      <c r="I164" s="96">
        <f t="shared" ref="I164:X167" si="56">I158*0.041868</f>
        <v>120.95123599999999</v>
      </c>
      <c r="J164" s="96">
        <f t="shared" si="56"/>
        <v>0</v>
      </c>
      <c r="K164" s="96">
        <f t="shared" si="56"/>
        <v>0</v>
      </c>
      <c r="L164" s="96">
        <f t="shared" si="56"/>
        <v>0</v>
      </c>
      <c r="M164" s="96">
        <f t="shared" si="56"/>
        <v>0</v>
      </c>
      <c r="N164" s="96">
        <f t="shared" si="56"/>
        <v>0</v>
      </c>
      <c r="O164" s="96">
        <f t="shared" si="56"/>
        <v>0</v>
      </c>
      <c r="P164" s="96">
        <f t="shared" si="56"/>
        <v>0</v>
      </c>
      <c r="Q164" s="96">
        <f t="shared" si="56"/>
        <v>0</v>
      </c>
      <c r="R164" s="96">
        <f t="shared" si="56"/>
        <v>0</v>
      </c>
      <c r="S164" s="96">
        <f t="shared" si="56"/>
        <v>0</v>
      </c>
      <c r="T164" s="96">
        <f t="shared" si="56"/>
        <v>0</v>
      </c>
      <c r="U164" s="96">
        <f t="shared" si="56"/>
        <v>0</v>
      </c>
      <c r="V164" s="96">
        <f t="shared" si="56"/>
        <v>0</v>
      </c>
      <c r="W164" s="96">
        <f t="shared" si="56"/>
        <v>0</v>
      </c>
      <c r="X164" s="96">
        <f t="shared" si="56"/>
        <v>0</v>
      </c>
      <c r="Y164" s="96">
        <f t="shared" si="54"/>
        <v>0</v>
      </c>
      <c r="Z164" s="96">
        <f t="shared" si="54"/>
        <v>9.9499999999999991E-2</v>
      </c>
      <c r="AA164" s="96">
        <f t="shared" si="54"/>
        <v>9.9499999999999991E-2</v>
      </c>
      <c r="AB164" s="96">
        <f t="shared" si="54"/>
        <v>0</v>
      </c>
      <c r="AC164" s="96">
        <f t="shared" si="54"/>
        <v>0</v>
      </c>
      <c r="AD164" s="96">
        <f t="shared" si="54"/>
        <v>11.282031999999999</v>
      </c>
      <c r="AE164" s="96">
        <f t="shared" si="54"/>
        <v>0</v>
      </c>
      <c r="AF164" s="96">
        <f t="shared" si="54"/>
        <v>0</v>
      </c>
      <c r="AG164" s="96" t="e">
        <f t="shared" si="54"/>
        <v>#VALUE!</v>
      </c>
      <c r="AH164" s="96" t="e">
        <f t="shared" si="54"/>
        <v>#VALUE!</v>
      </c>
      <c r="AI164" s="96" t="e">
        <f t="shared" si="54"/>
        <v>#VALUE!</v>
      </c>
      <c r="AJ164" s="96">
        <f t="shared" si="54"/>
        <v>0</v>
      </c>
      <c r="AK164" s="96">
        <f t="shared" si="54"/>
        <v>0</v>
      </c>
      <c r="AL164" s="96">
        <f t="shared" si="54"/>
        <v>0</v>
      </c>
      <c r="AM164" s="96">
        <f t="shared" si="54"/>
        <v>0.78120000000000001</v>
      </c>
      <c r="AN164" s="96">
        <f t="shared" si="54"/>
        <v>0</v>
      </c>
      <c r="AO164" s="96">
        <f t="shared" si="54"/>
        <v>0</v>
      </c>
      <c r="AP164" s="96">
        <f t="shared" si="54"/>
        <v>0</v>
      </c>
      <c r="AQ164" s="96">
        <f t="shared" si="54"/>
        <v>0</v>
      </c>
      <c r="AR164" s="96">
        <f t="shared" si="54"/>
        <v>0</v>
      </c>
      <c r="AS164" s="96">
        <f t="shared" si="54"/>
        <v>8.9656319999999994</v>
      </c>
      <c r="AT164" s="96">
        <f t="shared" si="54"/>
        <v>1.5352000000000001</v>
      </c>
      <c r="AU164" s="96">
        <f t="shared" si="54"/>
        <v>0</v>
      </c>
      <c r="AV164" s="96">
        <f t="shared" si="54"/>
        <v>0</v>
      </c>
      <c r="AW164" s="96">
        <f t="shared" si="54"/>
        <v>0</v>
      </c>
      <c r="AX164" s="96">
        <f t="shared" si="54"/>
        <v>0</v>
      </c>
      <c r="AY164" s="96">
        <f t="shared" si="54"/>
        <v>0</v>
      </c>
      <c r="AZ164" s="96">
        <f t="shared" si="54"/>
        <v>0</v>
      </c>
      <c r="BA164" s="96">
        <f t="shared" si="54"/>
        <v>1.1799000000000002</v>
      </c>
      <c r="BB164" s="96">
        <f t="shared" si="54"/>
        <v>3.5978039999999996</v>
      </c>
      <c r="BC164" s="96" t="e">
        <f t="shared" si="54"/>
        <v>#VALUE!</v>
      </c>
      <c r="BD164" s="96" t="e">
        <f t="shared" si="54"/>
        <v>#VALUE!</v>
      </c>
      <c r="BE164" s="96" t="e">
        <f t="shared" si="54"/>
        <v>#VALUE!</v>
      </c>
      <c r="BF164" s="96" t="e">
        <f t="shared" si="54"/>
        <v>#VALUE!</v>
      </c>
      <c r="BG164" s="96">
        <f t="shared" si="54"/>
        <v>0</v>
      </c>
      <c r="BH164" s="96">
        <f t="shared" si="54"/>
        <v>0</v>
      </c>
      <c r="BI164" s="96">
        <f t="shared" si="54"/>
        <v>3.105</v>
      </c>
      <c r="BJ164" s="96">
        <f t="shared" si="54"/>
        <v>0</v>
      </c>
      <c r="BK164" s="96">
        <f t="shared" si="54"/>
        <v>0.46299999999999997</v>
      </c>
      <c r="BL164" s="96">
        <f t="shared" si="54"/>
        <v>0</v>
      </c>
      <c r="BM164" s="96">
        <f t="shared" si="54"/>
        <v>0</v>
      </c>
      <c r="BN164" s="96">
        <f t="shared" si="54"/>
        <v>2.9804000000000001E-2</v>
      </c>
      <c r="BO164" s="96">
        <f t="shared" si="54"/>
        <v>0</v>
      </c>
      <c r="BP164" s="96">
        <f t="shared" si="54"/>
        <v>0</v>
      </c>
      <c r="BQ164" s="96">
        <f t="shared" si="54"/>
        <v>0</v>
      </c>
      <c r="BR164" s="96">
        <f t="shared" si="54"/>
        <v>0</v>
      </c>
      <c r="BS164" s="96">
        <f t="shared" si="54"/>
        <v>0</v>
      </c>
      <c r="BT164" s="96">
        <f t="shared" si="54"/>
        <v>0</v>
      </c>
      <c r="BU164" s="96">
        <f t="shared" si="54"/>
        <v>0</v>
      </c>
      <c r="BV164" s="96">
        <f t="shared" si="55"/>
        <v>0</v>
      </c>
      <c r="BW164" s="96">
        <f t="shared" si="55"/>
        <v>0</v>
      </c>
      <c r="BX164" s="96" t="e">
        <f t="shared" si="55"/>
        <v>#VALUE!</v>
      </c>
      <c r="BY164" s="96">
        <f t="shared" si="55"/>
        <v>41.269999999999996</v>
      </c>
      <c r="BZ164" s="96">
        <f t="shared" si="55"/>
        <v>63.521999999999998</v>
      </c>
    </row>
    <row r="165" spans="1:78" x14ac:dyDescent="0.25">
      <c r="B165" s="3" t="s">
        <v>99</v>
      </c>
      <c r="C165" s="88" t="s">
        <v>91</v>
      </c>
      <c r="D165" s="89" t="s">
        <v>102</v>
      </c>
      <c r="H165" s="4"/>
      <c r="I165" s="96">
        <f t="shared" si="56"/>
        <v>176.341843436</v>
      </c>
      <c r="J165" s="96">
        <f t="shared" ref="J165:BU167" si="57">J159*0.041868</f>
        <v>0</v>
      </c>
      <c r="K165" s="96">
        <f t="shared" si="57"/>
        <v>0</v>
      </c>
      <c r="L165" s="96">
        <f t="shared" si="57"/>
        <v>0</v>
      </c>
      <c r="M165" s="96">
        <f t="shared" si="57"/>
        <v>0</v>
      </c>
      <c r="N165" s="96">
        <f t="shared" si="57"/>
        <v>0</v>
      </c>
      <c r="O165" s="96">
        <f t="shared" si="57"/>
        <v>0</v>
      </c>
      <c r="P165" s="96">
        <f t="shared" si="57"/>
        <v>0</v>
      </c>
      <c r="Q165" s="96">
        <f t="shared" si="57"/>
        <v>0</v>
      </c>
      <c r="R165" s="96">
        <f t="shared" si="57"/>
        <v>0</v>
      </c>
      <c r="S165" s="96">
        <f t="shared" si="57"/>
        <v>0</v>
      </c>
      <c r="T165" s="96">
        <f t="shared" si="57"/>
        <v>0</v>
      </c>
      <c r="U165" s="96">
        <f t="shared" si="57"/>
        <v>9.7200000000000009E-2</v>
      </c>
      <c r="V165" s="96">
        <f t="shared" si="57"/>
        <v>9.7200000000000009E-2</v>
      </c>
      <c r="W165" s="96">
        <f t="shared" si="57"/>
        <v>0</v>
      </c>
      <c r="X165" s="96">
        <f t="shared" si="57"/>
        <v>0</v>
      </c>
      <c r="Y165" s="96">
        <f t="shared" si="57"/>
        <v>0</v>
      </c>
      <c r="Z165" s="96">
        <f t="shared" si="57"/>
        <v>0</v>
      </c>
      <c r="AA165" s="96">
        <f t="shared" si="57"/>
        <v>0</v>
      </c>
      <c r="AB165" s="96">
        <f t="shared" si="57"/>
        <v>0</v>
      </c>
      <c r="AC165" s="96">
        <f t="shared" si="57"/>
        <v>0</v>
      </c>
      <c r="AD165" s="96">
        <f t="shared" si="57"/>
        <v>9.7629196999999994</v>
      </c>
      <c r="AE165" s="96">
        <f t="shared" si="57"/>
        <v>0</v>
      </c>
      <c r="AF165" s="96">
        <f t="shared" si="57"/>
        <v>0</v>
      </c>
      <c r="AG165" s="96" t="e">
        <f t="shared" si="57"/>
        <v>#VALUE!</v>
      </c>
      <c r="AH165" s="96" t="e">
        <f t="shared" si="57"/>
        <v>#VALUE!</v>
      </c>
      <c r="AI165" s="96" t="e">
        <f t="shared" si="57"/>
        <v>#VALUE!</v>
      </c>
      <c r="AJ165" s="96">
        <f t="shared" si="57"/>
        <v>0</v>
      </c>
      <c r="AK165" s="96">
        <f t="shared" si="57"/>
        <v>0</v>
      </c>
      <c r="AL165" s="96">
        <f t="shared" si="57"/>
        <v>0.53846320000000003</v>
      </c>
      <c r="AM165" s="96">
        <f t="shared" si="57"/>
        <v>2.7419484999999999</v>
      </c>
      <c r="AN165" s="96">
        <f t="shared" si="57"/>
        <v>0</v>
      </c>
      <c r="AO165" s="96">
        <f t="shared" si="57"/>
        <v>0</v>
      </c>
      <c r="AP165" s="96">
        <f t="shared" si="57"/>
        <v>0</v>
      </c>
      <c r="AQ165" s="96">
        <f t="shared" si="57"/>
        <v>0</v>
      </c>
      <c r="AR165" s="96">
        <f t="shared" si="57"/>
        <v>0</v>
      </c>
      <c r="AS165" s="96">
        <f t="shared" si="57"/>
        <v>6.4825080000000002</v>
      </c>
      <c r="AT165" s="96">
        <f t="shared" si="57"/>
        <v>0</v>
      </c>
      <c r="AU165" s="96">
        <f t="shared" si="57"/>
        <v>0</v>
      </c>
      <c r="AV165" s="96">
        <f t="shared" si="57"/>
        <v>0</v>
      </c>
      <c r="AW165" s="96">
        <f t="shared" si="57"/>
        <v>0</v>
      </c>
      <c r="AX165" s="96">
        <f t="shared" si="57"/>
        <v>0</v>
      </c>
      <c r="AY165" s="96">
        <f t="shared" si="57"/>
        <v>0</v>
      </c>
      <c r="AZ165" s="96">
        <f t="shared" si="57"/>
        <v>0</v>
      </c>
      <c r="BA165" s="96">
        <f t="shared" si="57"/>
        <v>4.0095000000000001</v>
      </c>
      <c r="BB165" s="96">
        <f t="shared" si="57"/>
        <v>3.957423736</v>
      </c>
      <c r="BC165" s="96" t="e">
        <f t="shared" si="57"/>
        <v>#VALUE!</v>
      </c>
      <c r="BD165" s="96" t="e">
        <f t="shared" si="57"/>
        <v>#VALUE!</v>
      </c>
      <c r="BE165" s="96" t="e">
        <f t="shared" si="57"/>
        <v>#VALUE!</v>
      </c>
      <c r="BF165" s="96" t="e">
        <f t="shared" si="57"/>
        <v>#VALUE!</v>
      </c>
      <c r="BG165" s="96">
        <f t="shared" si="57"/>
        <v>0</v>
      </c>
      <c r="BH165" s="96">
        <f t="shared" si="57"/>
        <v>0</v>
      </c>
      <c r="BI165" s="96">
        <f t="shared" si="57"/>
        <v>2.7490000000000001</v>
      </c>
      <c r="BJ165" s="96">
        <f t="shared" si="57"/>
        <v>0</v>
      </c>
      <c r="BK165" s="96">
        <f t="shared" si="57"/>
        <v>0</v>
      </c>
      <c r="BL165" s="96">
        <f t="shared" si="57"/>
        <v>0</v>
      </c>
      <c r="BM165" s="96">
        <f t="shared" si="57"/>
        <v>0</v>
      </c>
      <c r="BN165" s="96">
        <f t="shared" si="57"/>
        <v>0.10883699999999999</v>
      </c>
      <c r="BO165" s="96">
        <f t="shared" si="57"/>
        <v>0.30864873599999998</v>
      </c>
      <c r="BP165" s="96">
        <f t="shared" si="57"/>
        <v>0.79093800000000003</v>
      </c>
      <c r="BQ165" s="96">
        <f t="shared" si="57"/>
        <v>0</v>
      </c>
      <c r="BR165" s="96">
        <f t="shared" si="57"/>
        <v>0</v>
      </c>
      <c r="BS165" s="96">
        <f t="shared" si="57"/>
        <v>0</v>
      </c>
      <c r="BT165" s="96">
        <f t="shared" si="57"/>
        <v>0</v>
      </c>
      <c r="BU165" s="96">
        <f t="shared" si="57"/>
        <v>0</v>
      </c>
      <c r="BV165" s="96">
        <f t="shared" si="55"/>
        <v>0</v>
      </c>
      <c r="BW165" s="96">
        <f t="shared" si="55"/>
        <v>0</v>
      </c>
      <c r="BX165" s="96" t="e">
        <f t="shared" si="55"/>
        <v>#VALUE!</v>
      </c>
      <c r="BY165" s="96">
        <f t="shared" si="55"/>
        <v>55.076000000000001</v>
      </c>
      <c r="BZ165" s="96">
        <f t="shared" si="55"/>
        <v>103.43880000000001</v>
      </c>
    </row>
    <row r="166" spans="1:78" x14ac:dyDescent="0.25">
      <c r="A166" s="87"/>
      <c r="B166" s="95" t="s">
        <v>98</v>
      </c>
      <c r="C166" s="88" t="s">
        <v>91</v>
      </c>
      <c r="D166" s="89" t="s">
        <v>102</v>
      </c>
      <c r="E166" s="89"/>
      <c r="F166" s="95"/>
      <c r="G166" s="95"/>
      <c r="H166" s="95"/>
      <c r="I166" s="96">
        <f t="shared" si="56"/>
        <v>128.30960000000002</v>
      </c>
      <c r="J166" s="96">
        <f t="shared" si="57"/>
        <v>0</v>
      </c>
      <c r="K166" s="96">
        <f t="shared" si="57"/>
        <v>0</v>
      </c>
      <c r="L166" s="96">
        <f t="shared" si="57"/>
        <v>0</v>
      </c>
      <c r="M166" s="96">
        <f t="shared" si="57"/>
        <v>0</v>
      </c>
      <c r="N166" s="96">
        <f t="shared" si="57"/>
        <v>0</v>
      </c>
      <c r="O166" s="96">
        <f t="shared" si="57"/>
        <v>0</v>
      </c>
      <c r="P166" s="96">
        <f t="shared" si="57"/>
        <v>0</v>
      </c>
      <c r="Q166" s="96">
        <f t="shared" si="57"/>
        <v>0</v>
      </c>
      <c r="R166" s="96">
        <f t="shared" si="57"/>
        <v>0</v>
      </c>
      <c r="S166" s="96">
        <f t="shared" si="57"/>
        <v>0</v>
      </c>
      <c r="T166" s="96">
        <f t="shared" si="57"/>
        <v>0</v>
      </c>
      <c r="U166" s="96">
        <f t="shared" si="57"/>
        <v>0</v>
      </c>
      <c r="V166" s="96">
        <f t="shared" si="57"/>
        <v>0</v>
      </c>
      <c r="W166" s="96">
        <f t="shared" si="57"/>
        <v>0</v>
      </c>
      <c r="X166" s="96">
        <f t="shared" si="57"/>
        <v>0</v>
      </c>
      <c r="Y166" s="96">
        <f t="shared" si="57"/>
        <v>0</v>
      </c>
      <c r="Z166" s="96">
        <f t="shared" si="57"/>
        <v>0</v>
      </c>
      <c r="AA166" s="96">
        <f t="shared" si="57"/>
        <v>0</v>
      </c>
      <c r="AB166" s="96">
        <f t="shared" si="57"/>
        <v>0</v>
      </c>
      <c r="AC166" s="96">
        <f t="shared" si="57"/>
        <v>0</v>
      </c>
      <c r="AD166" s="96">
        <f t="shared" si="57"/>
        <v>10.3178</v>
      </c>
      <c r="AE166" s="96">
        <f t="shared" si="57"/>
        <v>0</v>
      </c>
      <c r="AF166" s="96">
        <f t="shared" si="57"/>
        <v>0</v>
      </c>
      <c r="AG166" s="96" t="e">
        <f t="shared" si="57"/>
        <v>#VALUE!</v>
      </c>
      <c r="AH166" s="96" t="e">
        <f t="shared" si="57"/>
        <v>#VALUE!</v>
      </c>
      <c r="AI166" s="96" t="e">
        <f t="shared" si="57"/>
        <v>#VALUE!</v>
      </c>
      <c r="AJ166" s="96">
        <f t="shared" si="57"/>
        <v>0</v>
      </c>
      <c r="AK166" s="96">
        <f t="shared" si="57"/>
        <v>0</v>
      </c>
      <c r="AL166" s="96">
        <f t="shared" si="57"/>
        <v>0.92199999999999993</v>
      </c>
      <c r="AM166" s="96">
        <f t="shared" si="57"/>
        <v>0</v>
      </c>
      <c r="AN166" s="96">
        <f t="shared" si="57"/>
        <v>0</v>
      </c>
      <c r="AO166" s="96">
        <f t="shared" si="57"/>
        <v>0</v>
      </c>
      <c r="AP166" s="96">
        <f t="shared" si="57"/>
        <v>0</v>
      </c>
      <c r="AQ166" s="96">
        <f t="shared" si="57"/>
        <v>0</v>
      </c>
      <c r="AR166" s="96">
        <f t="shared" si="57"/>
        <v>0</v>
      </c>
      <c r="AS166" s="96">
        <f t="shared" si="57"/>
        <v>9.3958000000000013</v>
      </c>
      <c r="AT166" s="96">
        <f t="shared" si="57"/>
        <v>0</v>
      </c>
      <c r="AU166" s="96">
        <f t="shared" si="57"/>
        <v>0</v>
      </c>
      <c r="AV166" s="96">
        <f t="shared" si="57"/>
        <v>0</v>
      </c>
      <c r="AW166" s="96">
        <f t="shared" si="57"/>
        <v>0</v>
      </c>
      <c r="AX166" s="96">
        <f t="shared" si="57"/>
        <v>0</v>
      </c>
      <c r="AY166" s="96">
        <f t="shared" si="57"/>
        <v>0</v>
      </c>
      <c r="AZ166" s="96">
        <f t="shared" si="57"/>
        <v>0</v>
      </c>
      <c r="BA166" s="96">
        <f t="shared" si="57"/>
        <v>1.0530000000000002</v>
      </c>
      <c r="BB166" s="96">
        <f t="shared" si="57"/>
        <v>9.7850000000000001</v>
      </c>
      <c r="BC166" s="96" t="e">
        <f t="shared" si="57"/>
        <v>#VALUE!</v>
      </c>
      <c r="BD166" s="96" t="e">
        <f t="shared" si="57"/>
        <v>#VALUE!</v>
      </c>
      <c r="BE166" s="96" t="e">
        <f t="shared" si="57"/>
        <v>#VALUE!</v>
      </c>
      <c r="BF166" s="96" t="e">
        <f t="shared" si="57"/>
        <v>#VALUE!</v>
      </c>
      <c r="BG166" s="96">
        <f t="shared" si="57"/>
        <v>0</v>
      </c>
      <c r="BH166" s="96">
        <f t="shared" si="57"/>
        <v>0</v>
      </c>
      <c r="BI166" s="96">
        <f t="shared" si="57"/>
        <v>0.86699999999999999</v>
      </c>
      <c r="BJ166" s="96">
        <f t="shared" si="57"/>
        <v>0</v>
      </c>
      <c r="BK166" s="96">
        <f t="shared" si="57"/>
        <v>0.5</v>
      </c>
      <c r="BL166" s="96">
        <f t="shared" si="57"/>
        <v>0</v>
      </c>
      <c r="BM166" s="96">
        <f t="shared" si="57"/>
        <v>0</v>
      </c>
      <c r="BN166" s="96">
        <f t="shared" si="57"/>
        <v>0</v>
      </c>
      <c r="BO166" s="96">
        <f t="shared" si="57"/>
        <v>0</v>
      </c>
      <c r="BP166" s="96">
        <f t="shared" si="57"/>
        <v>0</v>
      </c>
      <c r="BQ166" s="96">
        <f t="shared" si="57"/>
        <v>0</v>
      </c>
      <c r="BR166" s="96">
        <f t="shared" si="57"/>
        <v>0</v>
      </c>
      <c r="BS166" s="96">
        <f t="shared" si="57"/>
        <v>0</v>
      </c>
      <c r="BT166" s="96">
        <f t="shared" si="57"/>
        <v>8.4179999999999993</v>
      </c>
      <c r="BU166" s="96">
        <f t="shared" si="57"/>
        <v>0.34600000000000003</v>
      </c>
      <c r="BV166" s="96">
        <f t="shared" si="55"/>
        <v>0</v>
      </c>
      <c r="BW166" s="96">
        <f t="shared" si="55"/>
        <v>0.34600000000000003</v>
      </c>
      <c r="BX166" s="96" t="e">
        <f t="shared" si="55"/>
        <v>#VALUE!</v>
      </c>
      <c r="BY166" s="96">
        <f t="shared" si="55"/>
        <v>12.729000000000001</v>
      </c>
      <c r="BZ166" s="96">
        <f t="shared" si="55"/>
        <v>94.078800000000001</v>
      </c>
    </row>
    <row r="167" spans="1:78" x14ac:dyDescent="0.25">
      <c r="B167" s="3" t="s">
        <v>100</v>
      </c>
      <c r="C167" s="88" t="s">
        <v>91</v>
      </c>
      <c r="D167" s="89" t="s">
        <v>102</v>
      </c>
      <c r="E167" s="89"/>
      <c r="H167" s="4"/>
      <c r="I167" s="96">
        <f t="shared" si="56"/>
        <v>18.9938</v>
      </c>
      <c r="J167" s="96">
        <f t="shared" si="57"/>
        <v>0</v>
      </c>
      <c r="K167" s="96">
        <f t="shared" si="57"/>
        <v>0</v>
      </c>
      <c r="L167" s="96">
        <f t="shared" si="57"/>
        <v>0</v>
      </c>
      <c r="M167" s="96">
        <f t="shared" si="57"/>
        <v>0</v>
      </c>
      <c r="N167" s="96">
        <f t="shared" si="57"/>
        <v>0</v>
      </c>
      <c r="O167" s="96">
        <f t="shared" si="57"/>
        <v>0</v>
      </c>
      <c r="P167" s="96">
        <f t="shared" si="57"/>
        <v>0</v>
      </c>
      <c r="Q167" s="96">
        <f t="shared" si="57"/>
        <v>0</v>
      </c>
      <c r="R167" s="96">
        <f t="shared" si="57"/>
        <v>0</v>
      </c>
      <c r="S167" s="96">
        <f t="shared" si="57"/>
        <v>0</v>
      </c>
      <c r="T167" s="96">
        <f t="shared" si="57"/>
        <v>0</v>
      </c>
      <c r="U167" s="96">
        <f t="shared" si="57"/>
        <v>0</v>
      </c>
      <c r="V167" s="96">
        <f t="shared" si="57"/>
        <v>0</v>
      </c>
      <c r="W167" s="96">
        <f t="shared" si="57"/>
        <v>0</v>
      </c>
      <c r="X167" s="96">
        <f t="shared" si="57"/>
        <v>0</v>
      </c>
      <c r="Y167" s="96">
        <f t="shared" si="57"/>
        <v>0</v>
      </c>
      <c r="Z167" s="96">
        <f t="shared" si="57"/>
        <v>0</v>
      </c>
      <c r="AA167" s="96">
        <f t="shared" si="57"/>
        <v>0</v>
      </c>
      <c r="AB167" s="96">
        <f t="shared" si="57"/>
        <v>0</v>
      </c>
      <c r="AC167" s="96">
        <f t="shared" si="57"/>
        <v>0</v>
      </c>
      <c r="AD167" s="96">
        <f t="shared" si="57"/>
        <v>0</v>
      </c>
      <c r="AE167" s="96">
        <f t="shared" si="57"/>
        <v>0</v>
      </c>
      <c r="AF167" s="96">
        <f t="shared" si="57"/>
        <v>0</v>
      </c>
      <c r="AG167" s="96" t="e">
        <f t="shared" si="57"/>
        <v>#VALUE!</v>
      </c>
      <c r="AH167" s="96" t="e">
        <f t="shared" si="57"/>
        <v>#VALUE!</v>
      </c>
      <c r="AI167" s="96" t="e">
        <f t="shared" si="57"/>
        <v>#VALUE!</v>
      </c>
      <c r="AJ167" s="96">
        <f t="shared" si="57"/>
        <v>0</v>
      </c>
      <c r="AK167" s="96">
        <f t="shared" si="57"/>
        <v>0</v>
      </c>
      <c r="AL167" s="96">
        <f t="shared" si="57"/>
        <v>0</v>
      </c>
      <c r="AM167" s="96">
        <f t="shared" si="57"/>
        <v>0</v>
      </c>
      <c r="AN167" s="96">
        <f t="shared" si="57"/>
        <v>0</v>
      </c>
      <c r="AO167" s="96">
        <f t="shared" si="57"/>
        <v>0</v>
      </c>
      <c r="AP167" s="96">
        <f t="shared" si="57"/>
        <v>0</v>
      </c>
      <c r="AQ167" s="96">
        <f t="shared" si="57"/>
        <v>0</v>
      </c>
      <c r="AR167" s="96">
        <f t="shared" si="57"/>
        <v>0</v>
      </c>
      <c r="AS167" s="96">
        <f t="shared" si="57"/>
        <v>0</v>
      </c>
      <c r="AT167" s="96">
        <f t="shared" si="57"/>
        <v>0</v>
      </c>
      <c r="AU167" s="96">
        <f t="shared" si="57"/>
        <v>0</v>
      </c>
      <c r="AV167" s="96">
        <f t="shared" si="57"/>
        <v>0</v>
      </c>
      <c r="AW167" s="96">
        <f t="shared" si="57"/>
        <v>0</v>
      </c>
      <c r="AX167" s="96">
        <f t="shared" si="57"/>
        <v>0</v>
      </c>
      <c r="AY167" s="96">
        <f t="shared" si="57"/>
        <v>0</v>
      </c>
      <c r="AZ167" s="96">
        <f t="shared" si="57"/>
        <v>0</v>
      </c>
      <c r="BA167" s="96">
        <f t="shared" si="57"/>
        <v>0</v>
      </c>
      <c r="BB167" s="96">
        <f t="shared" si="57"/>
        <v>1.589</v>
      </c>
      <c r="BC167" s="96" t="e">
        <f t="shared" si="57"/>
        <v>#VALUE!</v>
      </c>
      <c r="BD167" s="96" t="e">
        <f t="shared" si="57"/>
        <v>#VALUE!</v>
      </c>
      <c r="BE167" s="96" t="e">
        <f t="shared" si="57"/>
        <v>#VALUE!</v>
      </c>
      <c r="BF167" s="96" t="e">
        <f t="shared" si="57"/>
        <v>#VALUE!</v>
      </c>
      <c r="BG167" s="96">
        <f t="shared" si="57"/>
        <v>0</v>
      </c>
      <c r="BH167" s="96">
        <f t="shared" si="57"/>
        <v>1.589</v>
      </c>
      <c r="BI167" s="96">
        <f t="shared" si="57"/>
        <v>0</v>
      </c>
      <c r="BJ167" s="96">
        <f t="shared" si="57"/>
        <v>0</v>
      </c>
      <c r="BK167" s="96">
        <f t="shared" si="57"/>
        <v>0</v>
      </c>
      <c r="BL167" s="96">
        <f t="shared" si="57"/>
        <v>0</v>
      </c>
      <c r="BM167" s="96">
        <f t="shared" si="57"/>
        <v>0</v>
      </c>
      <c r="BN167" s="96">
        <f t="shared" si="57"/>
        <v>0</v>
      </c>
      <c r="BO167" s="96">
        <f t="shared" si="57"/>
        <v>0</v>
      </c>
      <c r="BP167" s="96">
        <f t="shared" si="57"/>
        <v>0</v>
      </c>
      <c r="BQ167" s="96">
        <f t="shared" si="57"/>
        <v>0</v>
      </c>
      <c r="BR167" s="96">
        <f t="shared" si="57"/>
        <v>0</v>
      </c>
      <c r="BS167" s="96">
        <f t="shared" si="57"/>
        <v>0</v>
      </c>
      <c r="BT167" s="96">
        <f t="shared" si="57"/>
        <v>0</v>
      </c>
      <c r="BU167" s="96">
        <f t="shared" si="57"/>
        <v>0</v>
      </c>
      <c r="BV167" s="96">
        <f t="shared" si="55"/>
        <v>0</v>
      </c>
      <c r="BW167" s="96">
        <f t="shared" si="55"/>
        <v>0</v>
      </c>
      <c r="BX167" s="96" t="e">
        <f t="shared" si="55"/>
        <v>#VALUE!</v>
      </c>
      <c r="BY167" s="96">
        <f t="shared" si="55"/>
        <v>12.858000000000001</v>
      </c>
      <c r="BZ167" s="96">
        <f t="shared" si="55"/>
        <v>4.5468000000000002</v>
      </c>
    </row>
    <row r="168" spans="1:78" x14ac:dyDescent="0.25">
      <c r="B168" s="3" t="s">
        <v>101</v>
      </c>
      <c r="C168" s="88" t="s">
        <v>91</v>
      </c>
      <c r="D168" s="89" t="s">
        <v>102</v>
      </c>
      <c r="H168" s="4"/>
      <c r="I168" s="96">
        <f>SUM(I163:I167)</f>
        <v>526.59272393599997</v>
      </c>
    </row>
    <row r="170" spans="1:78" x14ac:dyDescent="0.25">
      <c r="D170" s="97" t="s">
        <v>104</v>
      </c>
      <c r="I170" s="96">
        <f>I168+I151</f>
        <v>1472.3243223720001</v>
      </c>
    </row>
    <row r="174" spans="1:78" x14ac:dyDescent="0.25">
      <c r="B174" s="4" t="s">
        <v>182</v>
      </c>
    </row>
    <row r="175" spans="1:78" ht="81" x14ac:dyDescent="0.25">
      <c r="G175" s="4"/>
      <c r="H175" s="4"/>
      <c r="I175" s="107" t="s">
        <v>110</v>
      </c>
      <c r="J175" s="107" t="s">
        <v>111</v>
      </c>
      <c r="K175" s="108" t="s">
        <v>112</v>
      </c>
      <c r="L175" s="108" t="s">
        <v>113</v>
      </c>
      <c r="M175" s="108" t="s">
        <v>114</v>
      </c>
      <c r="N175" s="108" t="s">
        <v>115</v>
      </c>
      <c r="O175" s="108" t="s">
        <v>116</v>
      </c>
      <c r="P175" s="108" t="s">
        <v>117</v>
      </c>
      <c r="Q175" s="108" t="s">
        <v>118</v>
      </c>
      <c r="R175" s="108" t="s">
        <v>119</v>
      </c>
      <c r="S175" s="108" t="s">
        <v>120</v>
      </c>
      <c r="T175" s="108" t="s">
        <v>121</v>
      </c>
      <c r="U175" s="107" t="s">
        <v>122</v>
      </c>
      <c r="V175" s="108" t="s">
        <v>123</v>
      </c>
      <c r="W175" s="108" t="s">
        <v>124</v>
      </c>
      <c r="X175" s="108" t="s">
        <v>125</v>
      </c>
      <c r="Y175" s="108" t="s">
        <v>126</v>
      </c>
      <c r="Z175" s="107" t="s">
        <v>127</v>
      </c>
      <c r="AA175" s="108" t="s">
        <v>128</v>
      </c>
      <c r="AB175" s="108" t="s">
        <v>129</v>
      </c>
      <c r="AC175" s="107" t="s">
        <v>130</v>
      </c>
      <c r="AD175" s="107" t="s">
        <v>131</v>
      </c>
      <c r="AE175" s="108" t="s">
        <v>132</v>
      </c>
      <c r="AF175" s="108" t="s">
        <v>133</v>
      </c>
      <c r="AG175" s="108" t="s">
        <v>134</v>
      </c>
      <c r="AH175" s="108" t="s">
        <v>135</v>
      </c>
      <c r="AI175" s="108" t="s">
        <v>136</v>
      </c>
      <c r="AJ175" s="108" t="s">
        <v>137</v>
      </c>
      <c r="AK175" s="108" t="s">
        <v>138</v>
      </c>
      <c r="AL175" s="108" t="s">
        <v>139</v>
      </c>
      <c r="AM175" s="109" t="s">
        <v>140</v>
      </c>
      <c r="AN175" s="108" t="s">
        <v>141</v>
      </c>
      <c r="AO175" s="108" t="s">
        <v>142</v>
      </c>
      <c r="AP175" s="109" t="s">
        <v>143</v>
      </c>
      <c r="AQ175" s="108" t="s">
        <v>144</v>
      </c>
      <c r="AR175" s="108" t="s">
        <v>145</v>
      </c>
      <c r="AS175" s="109" t="s">
        <v>146</v>
      </c>
      <c r="AT175" s="108" t="s">
        <v>147</v>
      </c>
      <c r="AU175" s="109" t="s">
        <v>148</v>
      </c>
      <c r="AV175" s="108" t="s">
        <v>149</v>
      </c>
      <c r="AW175" s="108" t="s">
        <v>150</v>
      </c>
      <c r="AX175" s="108" t="s">
        <v>151</v>
      </c>
      <c r="AY175" s="108" t="s">
        <v>152</v>
      </c>
      <c r="AZ175" s="108" t="s">
        <v>153</v>
      </c>
      <c r="BA175" s="107" t="s">
        <v>154</v>
      </c>
      <c r="BB175" s="107" t="s">
        <v>155</v>
      </c>
      <c r="BC175" s="108" t="s">
        <v>156</v>
      </c>
      <c r="BD175" s="108" t="s">
        <v>157</v>
      </c>
      <c r="BE175" s="108" t="s">
        <v>158</v>
      </c>
      <c r="BF175" s="108" t="s">
        <v>159</v>
      </c>
      <c r="BG175" s="108" t="s">
        <v>160</v>
      </c>
      <c r="BH175" s="108" t="s">
        <v>161</v>
      </c>
      <c r="BI175" s="108" t="s">
        <v>162</v>
      </c>
      <c r="BJ175" s="108" t="s">
        <v>163</v>
      </c>
      <c r="BK175" s="108" t="s">
        <v>164</v>
      </c>
      <c r="BL175" s="108" t="s">
        <v>165</v>
      </c>
      <c r="BM175" s="108" t="s">
        <v>166</v>
      </c>
      <c r="BN175" s="108" t="s">
        <v>167</v>
      </c>
      <c r="BO175" s="108" t="s">
        <v>168</v>
      </c>
      <c r="BP175" s="108" t="s">
        <v>169</v>
      </c>
      <c r="BQ175" s="108" t="s">
        <v>170</v>
      </c>
      <c r="BR175" s="108" t="s">
        <v>171</v>
      </c>
      <c r="BS175" s="108" t="s">
        <v>172</v>
      </c>
      <c r="BT175" s="108" t="s">
        <v>173</v>
      </c>
      <c r="BU175" s="107" t="s">
        <v>174</v>
      </c>
      <c r="BV175" s="108" t="s">
        <v>175</v>
      </c>
      <c r="BW175" s="108" t="s">
        <v>176</v>
      </c>
      <c r="BX175" s="107" t="s">
        <v>177</v>
      </c>
      <c r="BY175" s="107" t="s">
        <v>178</v>
      </c>
      <c r="BZ175" s="107" t="s">
        <v>179</v>
      </c>
    </row>
    <row r="176" spans="1:78" x14ac:dyDescent="0.25">
      <c r="A176" s="113" t="s">
        <v>96</v>
      </c>
      <c r="B176" s="87" t="s">
        <v>95</v>
      </c>
      <c r="C176" s="88" t="s">
        <v>91</v>
      </c>
      <c r="D176" s="89" t="s">
        <v>92</v>
      </c>
      <c r="E176" s="89"/>
      <c r="F176" s="95"/>
      <c r="G176" s="90"/>
      <c r="H176" s="91" t="s">
        <v>93</v>
      </c>
      <c r="I176" s="92">
        <v>4454.3327720454763</v>
      </c>
      <c r="J176" s="92">
        <v>0</v>
      </c>
      <c r="K176" s="93">
        <v>0</v>
      </c>
      <c r="L176" s="93">
        <v>0</v>
      </c>
      <c r="M176" s="93">
        <v>0</v>
      </c>
      <c r="N176" s="93">
        <v>0</v>
      </c>
      <c r="O176" s="93">
        <v>0</v>
      </c>
      <c r="P176" s="93">
        <v>0</v>
      </c>
      <c r="Q176" s="93">
        <v>0</v>
      </c>
      <c r="R176" s="93">
        <v>0</v>
      </c>
      <c r="S176" s="93">
        <v>0</v>
      </c>
      <c r="T176" s="93">
        <v>0</v>
      </c>
      <c r="U176" s="92">
        <v>0</v>
      </c>
      <c r="V176" s="93">
        <v>0</v>
      </c>
      <c r="W176" s="93">
        <v>0</v>
      </c>
      <c r="X176" s="93">
        <v>0</v>
      </c>
      <c r="Y176" s="93">
        <v>0</v>
      </c>
      <c r="Z176" s="92">
        <v>0</v>
      </c>
      <c r="AA176" s="93">
        <v>0</v>
      </c>
      <c r="AB176" s="93">
        <v>0</v>
      </c>
      <c r="AC176" s="94">
        <v>0</v>
      </c>
      <c r="AD176" s="92">
        <v>240.41478694946019</v>
      </c>
      <c r="AE176" s="93">
        <v>0</v>
      </c>
      <c r="AF176" s="93">
        <v>0</v>
      </c>
      <c r="AG176" s="93" t="s">
        <v>94</v>
      </c>
      <c r="AH176" s="93" t="s">
        <v>94</v>
      </c>
      <c r="AI176" s="93" t="s">
        <v>94</v>
      </c>
      <c r="AJ176" s="93">
        <v>0</v>
      </c>
      <c r="AK176" s="93">
        <v>0</v>
      </c>
      <c r="AL176" s="93">
        <v>17.917454858125538</v>
      </c>
      <c r="AM176" s="93">
        <v>20.892562338779019</v>
      </c>
      <c r="AN176" s="93">
        <v>0</v>
      </c>
      <c r="AO176" s="93">
        <v>0</v>
      </c>
      <c r="AP176" s="93">
        <v>0</v>
      </c>
      <c r="AQ176" s="93">
        <v>0.22130266552020633</v>
      </c>
      <c r="AR176" s="93">
        <v>0</v>
      </c>
      <c r="AS176" s="93">
        <v>201.03512467755803</v>
      </c>
      <c r="AT176" s="93">
        <v>0.34834240947740513</v>
      </c>
      <c r="AU176" s="93">
        <v>0</v>
      </c>
      <c r="AV176" s="93">
        <v>0</v>
      </c>
      <c r="AW176" s="93">
        <v>0</v>
      </c>
      <c r="AX176" s="93">
        <v>0</v>
      </c>
      <c r="AY176" s="93">
        <v>0</v>
      </c>
      <c r="AZ176" s="93">
        <v>0</v>
      </c>
      <c r="BA176" s="94">
        <v>600.82364574376606</v>
      </c>
      <c r="BB176" s="92">
        <v>1117.9707174930732</v>
      </c>
      <c r="BC176" s="93" t="s">
        <v>94</v>
      </c>
      <c r="BD176" s="93" t="s">
        <v>94</v>
      </c>
      <c r="BE176" s="93" t="s">
        <v>94</v>
      </c>
      <c r="BF176" s="93" t="s">
        <v>94</v>
      </c>
      <c r="BG176" s="93">
        <v>11.790245533581732</v>
      </c>
      <c r="BH176" s="93">
        <v>0</v>
      </c>
      <c r="BI176" s="93">
        <v>967.76628929014987</v>
      </c>
      <c r="BJ176" s="93">
        <v>0</v>
      </c>
      <c r="BK176" s="93">
        <v>6.1556797554218017</v>
      </c>
      <c r="BL176" s="93">
        <v>0</v>
      </c>
      <c r="BM176" s="93">
        <v>0</v>
      </c>
      <c r="BN176" s="93">
        <v>0</v>
      </c>
      <c r="BO176" s="93">
        <v>0.16301232444826597</v>
      </c>
      <c r="BP176" s="93">
        <v>0.16301232444826597</v>
      </c>
      <c r="BQ176" s="93">
        <v>0</v>
      </c>
      <c r="BR176" s="93">
        <v>0</v>
      </c>
      <c r="BS176" s="93">
        <v>0</v>
      </c>
      <c r="BT176" s="93">
        <v>131.93247826502341</v>
      </c>
      <c r="BU176" s="92">
        <v>0</v>
      </c>
      <c r="BV176" s="93">
        <v>0</v>
      </c>
      <c r="BW176" s="93">
        <v>0</v>
      </c>
      <c r="BX176" s="94" t="s">
        <v>94</v>
      </c>
      <c r="BY176" s="94">
        <v>1620.0889700964935</v>
      </c>
      <c r="BZ176" s="94">
        <v>875.03465176268264</v>
      </c>
    </row>
    <row r="177" spans="1:78" x14ac:dyDescent="0.25">
      <c r="A177" s="113"/>
      <c r="B177" s="95" t="s">
        <v>97</v>
      </c>
      <c r="C177" s="88" t="s">
        <v>91</v>
      </c>
      <c r="D177" s="89" t="s">
        <v>92</v>
      </c>
      <c r="E177" s="89"/>
      <c r="F177" s="89"/>
      <c r="G177" s="90"/>
      <c r="H177" s="91" t="s">
        <v>93</v>
      </c>
      <c r="I177" s="92">
        <v>4951.9068978694941</v>
      </c>
      <c r="J177" s="92">
        <v>0</v>
      </c>
      <c r="K177" s="93">
        <v>0</v>
      </c>
      <c r="L177" s="93">
        <v>0</v>
      </c>
      <c r="M177" s="93">
        <v>0</v>
      </c>
      <c r="N177" s="93">
        <v>0</v>
      </c>
      <c r="O177" s="93">
        <v>0</v>
      </c>
      <c r="P177" s="93">
        <v>0</v>
      </c>
      <c r="Q177" s="93">
        <v>0</v>
      </c>
      <c r="R177" s="93">
        <v>0</v>
      </c>
      <c r="S177" s="93">
        <v>0</v>
      </c>
      <c r="T177" s="93">
        <v>0</v>
      </c>
      <c r="U177" s="92">
        <v>0</v>
      </c>
      <c r="V177" s="93">
        <v>0</v>
      </c>
      <c r="W177" s="93">
        <v>0</v>
      </c>
      <c r="X177" s="93">
        <v>0</v>
      </c>
      <c r="Y177" s="93">
        <v>0</v>
      </c>
      <c r="Z177" s="92">
        <v>3.6006018916595011</v>
      </c>
      <c r="AA177" s="93">
        <v>3.6006018916595011</v>
      </c>
      <c r="AB177" s="93">
        <v>0</v>
      </c>
      <c r="AC177" s="94">
        <v>0</v>
      </c>
      <c r="AD177" s="92">
        <v>378.40269418171391</v>
      </c>
      <c r="AE177" s="93">
        <v>0</v>
      </c>
      <c r="AF177" s="93">
        <v>0</v>
      </c>
      <c r="AG177" s="93" t="s">
        <v>94</v>
      </c>
      <c r="AH177" s="93" t="s">
        <v>94</v>
      </c>
      <c r="AI177" s="93" t="s">
        <v>94</v>
      </c>
      <c r="AJ177" s="93">
        <v>0</v>
      </c>
      <c r="AK177" s="93">
        <v>0</v>
      </c>
      <c r="AL177" s="93">
        <v>5.5292825069265303</v>
      </c>
      <c r="AM177" s="93">
        <v>50.79296837680328</v>
      </c>
      <c r="AN177" s="93">
        <v>0</v>
      </c>
      <c r="AO177" s="93">
        <v>0</v>
      </c>
      <c r="AP177" s="93">
        <v>0</v>
      </c>
      <c r="AQ177" s="93">
        <v>0</v>
      </c>
      <c r="AR177" s="93">
        <v>0</v>
      </c>
      <c r="AS177" s="93">
        <v>315.32588134135852</v>
      </c>
      <c r="AT177" s="93">
        <v>6.7545619566255848</v>
      </c>
      <c r="AU177" s="93">
        <v>0</v>
      </c>
      <c r="AV177" s="93">
        <v>0</v>
      </c>
      <c r="AW177" s="93">
        <v>0</v>
      </c>
      <c r="AX177" s="93">
        <v>0</v>
      </c>
      <c r="AY177" s="93">
        <v>0</v>
      </c>
      <c r="AZ177" s="93">
        <v>0</v>
      </c>
      <c r="BA177" s="94">
        <v>26.289767841788478</v>
      </c>
      <c r="BB177" s="92">
        <v>1199.2983662940671</v>
      </c>
      <c r="BC177" s="93" t="s">
        <v>94</v>
      </c>
      <c r="BD177" s="93" t="s">
        <v>94</v>
      </c>
      <c r="BE177" s="93" t="s">
        <v>94</v>
      </c>
      <c r="BF177" s="93" t="s">
        <v>94</v>
      </c>
      <c r="BG177" s="93">
        <v>1.4808445590904749</v>
      </c>
      <c r="BH177" s="93">
        <v>0</v>
      </c>
      <c r="BI177" s="93">
        <v>1195.1132129550015</v>
      </c>
      <c r="BJ177" s="93">
        <v>0</v>
      </c>
      <c r="BK177" s="93">
        <v>0</v>
      </c>
      <c r="BL177" s="93">
        <v>0</v>
      </c>
      <c r="BM177" s="93">
        <v>0</v>
      </c>
      <c r="BN177" s="93">
        <v>2.7043087799751602</v>
      </c>
      <c r="BO177" s="93">
        <v>0</v>
      </c>
      <c r="BP177" s="93">
        <v>0</v>
      </c>
      <c r="BQ177" s="93">
        <v>0</v>
      </c>
      <c r="BR177" s="93">
        <v>0</v>
      </c>
      <c r="BS177" s="93">
        <v>0</v>
      </c>
      <c r="BT177" s="93">
        <v>0</v>
      </c>
      <c r="BU177" s="92">
        <v>0</v>
      </c>
      <c r="BV177" s="93">
        <v>0</v>
      </c>
      <c r="BW177" s="93">
        <v>0</v>
      </c>
      <c r="BX177" s="94" t="s">
        <v>94</v>
      </c>
      <c r="BY177" s="94">
        <v>1545.6912200248398</v>
      </c>
      <c r="BZ177" s="94">
        <v>1798.6242476354255</v>
      </c>
    </row>
    <row r="178" spans="1:78" x14ac:dyDescent="0.25">
      <c r="A178" s="113"/>
      <c r="B178" s="3" t="s">
        <v>99</v>
      </c>
      <c r="C178" s="88" t="s">
        <v>91</v>
      </c>
      <c r="D178" s="89" t="s">
        <v>92</v>
      </c>
      <c r="E178" s="89"/>
      <c r="F178" s="89"/>
      <c r="G178" s="90"/>
      <c r="H178" s="91" t="s">
        <v>93</v>
      </c>
      <c r="I178" s="92">
        <v>7412.58735855546</v>
      </c>
      <c r="J178" s="92">
        <v>0</v>
      </c>
      <c r="K178" s="93">
        <v>0</v>
      </c>
      <c r="L178" s="93">
        <v>0</v>
      </c>
      <c r="M178" s="93">
        <v>0</v>
      </c>
      <c r="N178" s="93">
        <v>0</v>
      </c>
      <c r="O178" s="93">
        <v>0</v>
      </c>
      <c r="P178" s="93">
        <v>0</v>
      </c>
      <c r="Q178" s="93">
        <v>0</v>
      </c>
      <c r="R178" s="93">
        <v>0</v>
      </c>
      <c r="S178" s="93">
        <v>0</v>
      </c>
      <c r="T178" s="93">
        <v>0</v>
      </c>
      <c r="U178" s="92">
        <v>2.5365434221840069</v>
      </c>
      <c r="V178" s="93">
        <v>2.5365434221840069</v>
      </c>
      <c r="W178" s="93">
        <v>0</v>
      </c>
      <c r="X178" s="93">
        <v>0</v>
      </c>
      <c r="Y178" s="93">
        <v>0</v>
      </c>
      <c r="Z178" s="92">
        <v>0</v>
      </c>
      <c r="AA178" s="93">
        <v>0</v>
      </c>
      <c r="AB178" s="93">
        <v>0</v>
      </c>
      <c r="AC178" s="94">
        <v>0</v>
      </c>
      <c r="AD178" s="92">
        <v>235.25730390751886</v>
      </c>
      <c r="AE178" s="93">
        <v>0</v>
      </c>
      <c r="AF178" s="93">
        <v>0</v>
      </c>
      <c r="AG178" s="93" t="s">
        <v>94</v>
      </c>
      <c r="AH178" s="93" t="s">
        <v>94</v>
      </c>
      <c r="AI178" s="93" t="s">
        <v>94</v>
      </c>
      <c r="AJ178" s="93">
        <v>0</v>
      </c>
      <c r="AK178" s="93">
        <v>0</v>
      </c>
      <c r="AL178" s="93">
        <v>4.1009601605044423</v>
      </c>
      <c r="AM178" s="93">
        <v>124.83949078054839</v>
      </c>
      <c r="AN178" s="93">
        <v>0</v>
      </c>
      <c r="AO178" s="93">
        <v>0</v>
      </c>
      <c r="AP178" s="93">
        <v>0</v>
      </c>
      <c r="AQ178" s="93">
        <v>0</v>
      </c>
      <c r="AR178" s="93">
        <v>0</v>
      </c>
      <c r="AS178" s="93">
        <v>106.31685296646604</v>
      </c>
      <c r="AT178" s="93">
        <v>0</v>
      </c>
      <c r="AU178" s="93">
        <v>0</v>
      </c>
      <c r="AV178" s="93">
        <v>0</v>
      </c>
      <c r="AW178" s="93">
        <v>0</v>
      </c>
      <c r="AX178" s="93">
        <v>0</v>
      </c>
      <c r="AY178" s="93">
        <v>0</v>
      </c>
      <c r="AZ178" s="93">
        <v>0</v>
      </c>
      <c r="BA178" s="94">
        <v>27.364574376612211</v>
      </c>
      <c r="BB178" s="92">
        <v>978.99003362950214</v>
      </c>
      <c r="BC178" s="93" t="s">
        <v>94</v>
      </c>
      <c r="BD178" s="93" t="s">
        <v>94</v>
      </c>
      <c r="BE178" s="93" t="s">
        <v>94</v>
      </c>
      <c r="BF178" s="93" t="s">
        <v>94</v>
      </c>
      <c r="BG178" s="93">
        <v>11.273526320817808</v>
      </c>
      <c r="BH178" s="93">
        <v>0</v>
      </c>
      <c r="BI178" s="93">
        <v>913.06009362759141</v>
      </c>
      <c r="BJ178" s="93">
        <v>0</v>
      </c>
      <c r="BK178" s="93">
        <v>44.807490207318239</v>
      </c>
      <c r="BL178" s="93">
        <v>0</v>
      </c>
      <c r="BM178" s="93">
        <v>0</v>
      </c>
      <c r="BN178" s="93">
        <v>5.8697334479793639</v>
      </c>
      <c r="BO178" s="93">
        <v>1.0249767841788477</v>
      </c>
      <c r="BP178" s="93">
        <v>2.9542132416165092</v>
      </c>
      <c r="BQ178" s="93">
        <v>0</v>
      </c>
      <c r="BR178" s="93">
        <v>0</v>
      </c>
      <c r="BS178" s="93">
        <v>0</v>
      </c>
      <c r="BT178" s="93">
        <v>0</v>
      </c>
      <c r="BU178" s="92">
        <v>0</v>
      </c>
      <c r="BV178" s="93">
        <v>0</v>
      </c>
      <c r="BW178" s="93">
        <v>0</v>
      </c>
      <c r="BX178" s="94" t="s">
        <v>94</v>
      </c>
      <c r="BY178" s="94">
        <v>2472.2222222222222</v>
      </c>
      <c r="BZ178" s="94">
        <v>3696.2166809974206</v>
      </c>
    </row>
    <row r="179" spans="1:78" x14ac:dyDescent="0.25">
      <c r="A179" s="113"/>
      <c r="B179" s="95" t="s">
        <v>98</v>
      </c>
      <c r="C179" s="88" t="s">
        <v>91</v>
      </c>
      <c r="D179" s="89" t="s">
        <v>92</v>
      </c>
      <c r="E179" s="89"/>
      <c r="F179" s="89"/>
      <c r="G179" s="90"/>
      <c r="H179" s="91" t="s">
        <v>93</v>
      </c>
      <c r="I179" s="92">
        <v>4409.8691124486477</v>
      </c>
      <c r="J179" s="92">
        <v>0</v>
      </c>
      <c r="K179" s="93">
        <v>0</v>
      </c>
      <c r="L179" s="93">
        <v>0</v>
      </c>
      <c r="M179" s="93">
        <v>0</v>
      </c>
      <c r="N179" s="93">
        <v>0</v>
      </c>
      <c r="O179" s="93">
        <v>0</v>
      </c>
      <c r="P179" s="93">
        <v>0</v>
      </c>
      <c r="Q179" s="93">
        <v>0</v>
      </c>
      <c r="R179" s="93">
        <v>0</v>
      </c>
      <c r="S179" s="93">
        <v>0</v>
      </c>
      <c r="T179" s="93">
        <v>0</v>
      </c>
      <c r="U179" s="92">
        <v>0</v>
      </c>
      <c r="V179" s="93">
        <v>0</v>
      </c>
      <c r="W179" s="93">
        <v>0</v>
      </c>
      <c r="X179" s="93">
        <v>0</v>
      </c>
      <c r="Y179" s="93">
        <v>0</v>
      </c>
      <c r="Z179" s="92">
        <v>0</v>
      </c>
      <c r="AA179" s="93">
        <v>0</v>
      </c>
      <c r="AB179" s="93">
        <v>0</v>
      </c>
      <c r="AC179" s="94">
        <v>0</v>
      </c>
      <c r="AD179" s="92">
        <v>89.486003630457617</v>
      </c>
      <c r="AE179" s="93">
        <v>0</v>
      </c>
      <c r="AF179" s="93">
        <v>0</v>
      </c>
      <c r="AG179" s="93" t="s">
        <v>94</v>
      </c>
      <c r="AH179" s="93" t="s">
        <v>94</v>
      </c>
      <c r="AI179" s="93" t="s">
        <v>94</v>
      </c>
      <c r="AJ179" s="93">
        <v>0</v>
      </c>
      <c r="AK179" s="93">
        <v>0</v>
      </c>
      <c r="AL179" s="93">
        <v>1.1010795834527562</v>
      </c>
      <c r="AM179" s="93">
        <v>0</v>
      </c>
      <c r="AN179" s="93">
        <v>0</v>
      </c>
      <c r="AO179" s="93">
        <v>0</v>
      </c>
      <c r="AP179" s="93">
        <v>0</v>
      </c>
      <c r="AQ179" s="93">
        <v>25.735645361612686</v>
      </c>
      <c r="AR179" s="93">
        <v>0</v>
      </c>
      <c r="AS179" s="93">
        <v>62.649278685392183</v>
      </c>
      <c r="AT179" s="93">
        <v>0</v>
      </c>
      <c r="AU179" s="93">
        <v>0</v>
      </c>
      <c r="AV179" s="93">
        <v>0</v>
      </c>
      <c r="AW179" s="93">
        <v>0</v>
      </c>
      <c r="AX179" s="93">
        <v>0</v>
      </c>
      <c r="AY179" s="93">
        <v>0</v>
      </c>
      <c r="AZ179" s="93">
        <v>0</v>
      </c>
      <c r="BA179" s="94">
        <v>3.3533963886500429</v>
      </c>
      <c r="BB179" s="92">
        <v>908.06821438807674</v>
      </c>
      <c r="BC179" s="93" t="s">
        <v>94</v>
      </c>
      <c r="BD179" s="93" t="s">
        <v>94</v>
      </c>
      <c r="BE179" s="93" t="s">
        <v>94</v>
      </c>
      <c r="BF179" s="93" t="s">
        <v>94</v>
      </c>
      <c r="BG179" s="93">
        <v>0</v>
      </c>
      <c r="BH179" s="93">
        <v>0</v>
      </c>
      <c r="BI179" s="93">
        <v>486.02751504729144</v>
      </c>
      <c r="BJ179" s="93">
        <v>0</v>
      </c>
      <c r="BK179" s="93">
        <v>0</v>
      </c>
      <c r="BL179" s="93">
        <v>0</v>
      </c>
      <c r="BM179" s="93">
        <v>0</v>
      </c>
      <c r="BN179" s="93">
        <v>0</v>
      </c>
      <c r="BO179" s="93">
        <v>0</v>
      </c>
      <c r="BP179" s="93">
        <v>0</v>
      </c>
      <c r="BQ179" s="93">
        <v>0</v>
      </c>
      <c r="BR179" s="93">
        <v>0</v>
      </c>
      <c r="BS179" s="93">
        <v>0</v>
      </c>
      <c r="BT179" s="93">
        <v>422.0406993407853</v>
      </c>
      <c r="BU179" s="92">
        <v>0</v>
      </c>
      <c r="BV179" s="93">
        <v>0</v>
      </c>
      <c r="BW179" s="93">
        <v>0</v>
      </c>
      <c r="BX179" s="94" t="s">
        <v>94</v>
      </c>
      <c r="BY179" s="94">
        <v>89.185057800706986</v>
      </c>
      <c r="BZ179" s="94">
        <v>3319.7764402407565</v>
      </c>
    </row>
    <row r="180" spans="1:78" x14ac:dyDescent="0.25">
      <c r="B180" s="3" t="s">
        <v>100</v>
      </c>
      <c r="C180" s="88" t="s">
        <v>91</v>
      </c>
      <c r="D180" s="89" t="s">
        <v>92</v>
      </c>
      <c r="H180" s="91" t="s">
        <v>93</v>
      </c>
      <c r="I180" s="92">
        <v>392.23383013279829</v>
      </c>
      <c r="J180" s="92">
        <v>0</v>
      </c>
      <c r="K180" s="93">
        <v>0</v>
      </c>
      <c r="L180" s="93">
        <v>0</v>
      </c>
      <c r="M180" s="93">
        <v>0</v>
      </c>
      <c r="N180" s="93">
        <v>0</v>
      </c>
      <c r="O180" s="93">
        <v>0</v>
      </c>
      <c r="P180" s="93">
        <v>0</v>
      </c>
      <c r="Q180" s="93">
        <v>0</v>
      </c>
      <c r="R180" s="93">
        <v>0</v>
      </c>
      <c r="S180" s="93">
        <v>0</v>
      </c>
      <c r="T180" s="93">
        <v>0</v>
      </c>
      <c r="U180" s="92">
        <v>0</v>
      </c>
      <c r="V180" s="93">
        <v>0</v>
      </c>
      <c r="W180" s="93">
        <v>0</v>
      </c>
      <c r="X180" s="93">
        <v>0</v>
      </c>
      <c r="Y180" s="93">
        <v>0</v>
      </c>
      <c r="Z180" s="92">
        <v>0</v>
      </c>
      <c r="AA180" s="93">
        <v>0</v>
      </c>
      <c r="AB180" s="93">
        <v>0</v>
      </c>
      <c r="AC180" s="94">
        <v>0</v>
      </c>
      <c r="AD180" s="92">
        <v>3.2721887837966941</v>
      </c>
      <c r="AE180" s="93">
        <v>0</v>
      </c>
      <c r="AF180" s="93">
        <v>0</v>
      </c>
      <c r="AG180" s="93" t="s">
        <v>94</v>
      </c>
      <c r="AH180" s="93" t="s">
        <v>94</v>
      </c>
      <c r="AI180" s="93" t="s">
        <v>94</v>
      </c>
      <c r="AJ180" s="93">
        <v>0</v>
      </c>
      <c r="AK180" s="93">
        <v>0</v>
      </c>
      <c r="AL180" s="93">
        <v>2.2451514282984619</v>
      </c>
      <c r="AM180" s="93">
        <v>0</v>
      </c>
      <c r="AN180" s="93">
        <v>0</v>
      </c>
      <c r="AO180" s="93">
        <v>0</v>
      </c>
      <c r="AP180" s="93">
        <v>0</v>
      </c>
      <c r="AQ180" s="93">
        <v>0</v>
      </c>
      <c r="AR180" s="93">
        <v>0</v>
      </c>
      <c r="AS180" s="93">
        <v>1.0270373554982324</v>
      </c>
      <c r="AT180" s="93">
        <v>0</v>
      </c>
      <c r="AU180" s="93">
        <v>0</v>
      </c>
      <c r="AV180" s="93">
        <v>0</v>
      </c>
      <c r="AW180" s="93">
        <v>0</v>
      </c>
      <c r="AX180" s="93">
        <v>0</v>
      </c>
      <c r="AY180" s="93">
        <v>0</v>
      </c>
      <c r="AZ180" s="93">
        <v>0</v>
      </c>
      <c r="BA180" s="94">
        <v>0</v>
      </c>
      <c r="BB180" s="92">
        <v>12.587178752269036</v>
      </c>
      <c r="BC180" s="93" t="s">
        <v>94</v>
      </c>
      <c r="BD180" s="93" t="s">
        <v>94</v>
      </c>
      <c r="BE180" s="93" t="s">
        <v>94</v>
      </c>
      <c r="BF180" s="93" t="s">
        <v>94</v>
      </c>
      <c r="BG180" s="93">
        <v>0</v>
      </c>
      <c r="BH180" s="93">
        <v>12.587178752269036</v>
      </c>
      <c r="BI180" s="93">
        <v>0</v>
      </c>
      <c r="BJ180" s="93">
        <v>0</v>
      </c>
      <c r="BK180" s="93">
        <v>0</v>
      </c>
      <c r="BL180" s="93">
        <v>0</v>
      </c>
      <c r="BM180" s="93">
        <v>0</v>
      </c>
      <c r="BN180" s="93">
        <v>0</v>
      </c>
      <c r="BO180" s="93">
        <v>0</v>
      </c>
      <c r="BP180" s="93">
        <v>0</v>
      </c>
      <c r="BQ180" s="93">
        <v>0</v>
      </c>
      <c r="BR180" s="93">
        <v>0</v>
      </c>
      <c r="BS180" s="93">
        <v>0</v>
      </c>
      <c r="BT180" s="93">
        <v>0</v>
      </c>
      <c r="BU180" s="92">
        <v>0</v>
      </c>
      <c r="BV180" s="93">
        <v>0</v>
      </c>
      <c r="BW180" s="93">
        <v>0</v>
      </c>
      <c r="BX180" s="94" t="s">
        <v>94</v>
      </c>
      <c r="BY180" s="94">
        <v>305.67497850386928</v>
      </c>
      <c r="BZ180" s="94">
        <v>70.699484092863287</v>
      </c>
    </row>
    <row r="181" spans="1:78" x14ac:dyDescent="0.25">
      <c r="H181" s="4"/>
    </row>
    <row r="182" spans="1:78" x14ac:dyDescent="0.25">
      <c r="A182" s="4" t="s">
        <v>12</v>
      </c>
      <c r="B182" s="87" t="s">
        <v>95</v>
      </c>
      <c r="C182" s="88" t="s">
        <v>91</v>
      </c>
      <c r="D182" s="89" t="s">
        <v>92</v>
      </c>
      <c r="E182" s="89"/>
      <c r="G182" s="4"/>
      <c r="H182" s="4"/>
      <c r="I182" s="96">
        <f>I176*0.041868</f>
        <v>186.49400450000002</v>
      </c>
      <c r="J182" s="96">
        <f t="shared" ref="J182:BU183" si="58">J176*0.041868</f>
        <v>0</v>
      </c>
      <c r="K182" s="96">
        <f t="shared" si="58"/>
        <v>0</v>
      </c>
      <c r="L182" s="96">
        <f t="shared" si="58"/>
        <v>0</v>
      </c>
      <c r="M182" s="96">
        <f t="shared" si="58"/>
        <v>0</v>
      </c>
      <c r="N182" s="96">
        <f t="shared" si="58"/>
        <v>0</v>
      </c>
      <c r="O182" s="96">
        <f t="shared" si="58"/>
        <v>0</v>
      </c>
      <c r="P182" s="96">
        <f t="shared" si="58"/>
        <v>0</v>
      </c>
      <c r="Q182" s="96">
        <f t="shared" si="58"/>
        <v>0</v>
      </c>
      <c r="R182" s="96">
        <f t="shared" si="58"/>
        <v>0</v>
      </c>
      <c r="S182" s="96">
        <f t="shared" si="58"/>
        <v>0</v>
      </c>
      <c r="T182" s="96">
        <f t="shared" si="58"/>
        <v>0</v>
      </c>
      <c r="U182" s="96">
        <f t="shared" si="58"/>
        <v>0</v>
      </c>
      <c r="V182" s="96">
        <f t="shared" si="58"/>
        <v>0</v>
      </c>
      <c r="W182" s="96">
        <f t="shared" si="58"/>
        <v>0</v>
      </c>
      <c r="X182" s="96">
        <f t="shared" si="58"/>
        <v>0</v>
      </c>
      <c r="Y182" s="96">
        <f t="shared" si="58"/>
        <v>0</v>
      </c>
      <c r="Z182" s="96">
        <f t="shared" si="58"/>
        <v>0</v>
      </c>
      <c r="AA182" s="96">
        <f t="shared" si="58"/>
        <v>0</v>
      </c>
      <c r="AB182" s="96">
        <f t="shared" si="58"/>
        <v>0</v>
      </c>
      <c r="AC182" s="96">
        <f t="shared" si="58"/>
        <v>0</v>
      </c>
      <c r="AD182" s="96">
        <f t="shared" si="58"/>
        <v>10.065686299999999</v>
      </c>
      <c r="AE182" s="96">
        <f t="shared" si="58"/>
        <v>0</v>
      </c>
      <c r="AF182" s="96">
        <f t="shared" si="58"/>
        <v>0</v>
      </c>
      <c r="AG182" s="96" t="e">
        <f t="shared" si="58"/>
        <v>#VALUE!</v>
      </c>
      <c r="AH182" s="96" t="e">
        <f t="shared" si="58"/>
        <v>#VALUE!</v>
      </c>
      <c r="AI182" s="96" t="e">
        <f t="shared" si="58"/>
        <v>#VALUE!</v>
      </c>
      <c r="AJ182" s="96">
        <f t="shared" si="58"/>
        <v>0</v>
      </c>
      <c r="AK182" s="96">
        <f t="shared" si="58"/>
        <v>0</v>
      </c>
      <c r="AL182" s="96">
        <f t="shared" si="58"/>
        <v>0.75016800000000006</v>
      </c>
      <c r="AM182" s="96">
        <f t="shared" si="58"/>
        <v>0.8747298</v>
      </c>
      <c r="AN182" s="96">
        <f t="shared" si="58"/>
        <v>0</v>
      </c>
      <c r="AO182" s="96">
        <f t="shared" si="58"/>
        <v>0</v>
      </c>
      <c r="AP182" s="96">
        <f t="shared" si="58"/>
        <v>0</v>
      </c>
      <c r="AQ182" s="96">
        <f t="shared" si="58"/>
        <v>9.2654999999999994E-3</v>
      </c>
      <c r="AR182" s="96">
        <f t="shared" si="58"/>
        <v>0</v>
      </c>
      <c r="AS182" s="96">
        <f t="shared" si="58"/>
        <v>8.4169385999999999</v>
      </c>
      <c r="AT182" s="96">
        <f t="shared" si="58"/>
        <v>1.4584399999999999E-2</v>
      </c>
      <c r="AU182" s="96">
        <f t="shared" si="58"/>
        <v>0</v>
      </c>
      <c r="AV182" s="96">
        <f t="shared" si="58"/>
        <v>0</v>
      </c>
      <c r="AW182" s="96">
        <f t="shared" si="58"/>
        <v>0</v>
      </c>
      <c r="AX182" s="96">
        <f t="shared" si="58"/>
        <v>0</v>
      </c>
      <c r="AY182" s="96">
        <f t="shared" si="58"/>
        <v>0</v>
      </c>
      <c r="AZ182" s="96">
        <f t="shared" si="58"/>
        <v>0</v>
      </c>
      <c r="BA182" s="96">
        <f t="shared" si="58"/>
        <v>25.155284399999999</v>
      </c>
      <c r="BB182" s="96">
        <f t="shared" si="58"/>
        <v>46.807197999999993</v>
      </c>
      <c r="BC182" s="96" t="e">
        <f t="shared" si="58"/>
        <v>#VALUE!</v>
      </c>
      <c r="BD182" s="96" t="e">
        <f t="shared" si="58"/>
        <v>#VALUE!</v>
      </c>
      <c r="BE182" s="96" t="e">
        <f t="shared" si="58"/>
        <v>#VALUE!</v>
      </c>
      <c r="BF182" s="96" t="e">
        <f t="shared" si="58"/>
        <v>#VALUE!</v>
      </c>
      <c r="BG182" s="96">
        <f t="shared" si="58"/>
        <v>0.49363400000000002</v>
      </c>
      <c r="BH182" s="96">
        <f t="shared" si="58"/>
        <v>0</v>
      </c>
      <c r="BI182" s="96">
        <f t="shared" si="58"/>
        <v>40.518438999999994</v>
      </c>
      <c r="BJ182" s="96">
        <f t="shared" si="58"/>
        <v>0</v>
      </c>
      <c r="BK182" s="96">
        <f t="shared" si="58"/>
        <v>0.25772600000000001</v>
      </c>
      <c r="BL182" s="96">
        <f t="shared" si="58"/>
        <v>0</v>
      </c>
      <c r="BM182" s="96">
        <f t="shared" si="58"/>
        <v>0</v>
      </c>
      <c r="BN182" s="96">
        <f t="shared" si="58"/>
        <v>0</v>
      </c>
      <c r="BO182" s="96">
        <f t="shared" si="58"/>
        <v>6.8249999999999995E-3</v>
      </c>
      <c r="BP182" s="96">
        <f t="shared" si="58"/>
        <v>6.8249999999999995E-3</v>
      </c>
      <c r="BQ182" s="96">
        <f t="shared" si="58"/>
        <v>0</v>
      </c>
      <c r="BR182" s="96">
        <f t="shared" si="58"/>
        <v>0</v>
      </c>
      <c r="BS182" s="96">
        <f t="shared" si="58"/>
        <v>0</v>
      </c>
      <c r="BT182" s="96">
        <f t="shared" si="58"/>
        <v>5.5237490000000005</v>
      </c>
      <c r="BU182" s="96">
        <f t="shared" si="58"/>
        <v>0</v>
      </c>
      <c r="BV182" s="96">
        <f t="shared" ref="BV182:BZ186" si="59">BV176*0.041868</f>
        <v>0</v>
      </c>
      <c r="BW182" s="96">
        <f t="shared" si="59"/>
        <v>0</v>
      </c>
      <c r="BX182" s="96" t="e">
        <f t="shared" si="59"/>
        <v>#VALUE!</v>
      </c>
      <c r="BY182" s="96">
        <f t="shared" si="59"/>
        <v>67.82988499999999</v>
      </c>
      <c r="BZ182" s="96">
        <f t="shared" si="59"/>
        <v>36.635950799999996</v>
      </c>
    </row>
    <row r="183" spans="1:78" x14ac:dyDescent="0.25">
      <c r="B183" s="95" t="s">
        <v>97</v>
      </c>
      <c r="C183" s="88" t="s">
        <v>91</v>
      </c>
      <c r="D183" s="89" t="s">
        <v>92</v>
      </c>
      <c r="E183" s="89"/>
      <c r="H183" s="4"/>
      <c r="I183" s="96">
        <f t="shared" ref="I183:X186" si="60">I177*0.041868</f>
        <v>207.326438</v>
      </c>
      <c r="J183" s="96">
        <f t="shared" si="60"/>
        <v>0</v>
      </c>
      <c r="K183" s="96">
        <f t="shared" si="60"/>
        <v>0</v>
      </c>
      <c r="L183" s="96">
        <f t="shared" si="60"/>
        <v>0</v>
      </c>
      <c r="M183" s="96">
        <f t="shared" si="60"/>
        <v>0</v>
      </c>
      <c r="N183" s="96">
        <f t="shared" si="60"/>
        <v>0</v>
      </c>
      <c r="O183" s="96">
        <f t="shared" si="60"/>
        <v>0</v>
      </c>
      <c r="P183" s="96">
        <f t="shared" si="60"/>
        <v>0</v>
      </c>
      <c r="Q183" s="96">
        <f t="shared" si="60"/>
        <v>0</v>
      </c>
      <c r="R183" s="96">
        <f t="shared" si="60"/>
        <v>0</v>
      </c>
      <c r="S183" s="96">
        <f t="shared" si="60"/>
        <v>0</v>
      </c>
      <c r="T183" s="96">
        <f t="shared" si="60"/>
        <v>0</v>
      </c>
      <c r="U183" s="96">
        <f t="shared" si="60"/>
        <v>0</v>
      </c>
      <c r="V183" s="96">
        <f t="shared" si="60"/>
        <v>0</v>
      </c>
      <c r="W183" s="96">
        <f t="shared" si="60"/>
        <v>0</v>
      </c>
      <c r="X183" s="96">
        <f t="shared" si="60"/>
        <v>0</v>
      </c>
      <c r="Y183" s="96">
        <f t="shared" si="58"/>
        <v>0</v>
      </c>
      <c r="Z183" s="96">
        <f t="shared" si="58"/>
        <v>0.15075</v>
      </c>
      <c r="AA183" s="96">
        <f t="shared" si="58"/>
        <v>0.15075</v>
      </c>
      <c r="AB183" s="96">
        <f t="shared" si="58"/>
        <v>0</v>
      </c>
      <c r="AC183" s="96">
        <f t="shared" si="58"/>
        <v>0</v>
      </c>
      <c r="AD183" s="96">
        <f t="shared" si="58"/>
        <v>15.842963999999998</v>
      </c>
      <c r="AE183" s="96">
        <f t="shared" si="58"/>
        <v>0</v>
      </c>
      <c r="AF183" s="96">
        <f t="shared" si="58"/>
        <v>0</v>
      </c>
      <c r="AG183" s="96" t="e">
        <f t="shared" si="58"/>
        <v>#VALUE!</v>
      </c>
      <c r="AH183" s="96" t="e">
        <f t="shared" si="58"/>
        <v>#VALUE!</v>
      </c>
      <c r="AI183" s="96" t="e">
        <f t="shared" si="58"/>
        <v>#VALUE!</v>
      </c>
      <c r="AJ183" s="96">
        <f t="shared" si="58"/>
        <v>0</v>
      </c>
      <c r="AK183" s="96">
        <f t="shared" si="58"/>
        <v>0</v>
      </c>
      <c r="AL183" s="96">
        <f t="shared" si="58"/>
        <v>0.23149999999999998</v>
      </c>
      <c r="AM183" s="96">
        <f t="shared" si="58"/>
        <v>2.1265999999999998</v>
      </c>
      <c r="AN183" s="96">
        <f t="shared" si="58"/>
        <v>0</v>
      </c>
      <c r="AO183" s="96">
        <f t="shared" si="58"/>
        <v>0</v>
      </c>
      <c r="AP183" s="96">
        <f t="shared" si="58"/>
        <v>0</v>
      </c>
      <c r="AQ183" s="96">
        <f t="shared" si="58"/>
        <v>0</v>
      </c>
      <c r="AR183" s="96">
        <f t="shared" si="58"/>
        <v>0</v>
      </c>
      <c r="AS183" s="96">
        <f t="shared" si="58"/>
        <v>13.202064</v>
      </c>
      <c r="AT183" s="96">
        <f t="shared" si="58"/>
        <v>0.2828</v>
      </c>
      <c r="AU183" s="96">
        <f t="shared" si="58"/>
        <v>0</v>
      </c>
      <c r="AV183" s="96">
        <f t="shared" si="58"/>
        <v>0</v>
      </c>
      <c r="AW183" s="96">
        <f t="shared" si="58"/>
        <v>0</v>
      </c>
      <c r="AX183" s="96">
        <f t="shared" si="58"/>
        <v>0</v>
      </c>
      <c r="AY183" s="96">
        <f t="shared" si="58"/>
        <v>0</v>
      </c>
      <c r="AZ183" s="96">
        <f t="shared" si="58"/>
        <v>0</v>
      </c>
      <c r="BA183" s="96">
        <f t="shared" si="58"/>
        <v>1.1007</v>
      </c>
      <c r="BB183" s="96">
        <f t="shared" si="58"/>
        <v>50.212224000000006</v>
      </c>
      <c r="BC183" s="96" t="e">
        <f t="shared" si="58"/>
        <v>#VALUE!</v>
      </c>
      <c r="BD183" s="96" t="e">
        <f t="shared" si="58"/>
        <v>#VALUE!</v>
      </c>
      <c r="BE183" s="96" t="e">
        <f t="shared" si="58"/>
        <v>#VALUE!</v>
      </c>
      <c r="BF183" s="96" t="e">
        <f t="shared" si="58"/>
        <v>#VALUE!</v>
      </c>
      <c r="BG183" s="96">
        <f t="shared" si="58"/>
        <v>6.2000000000000006E-2</v>
      </c>
      <c r="BH183" s="96">
        <f t="shared" si="58"/>
        <v>0</v>
      </c>
      <c r="BI183" s="96">
        <f t="shared" si="58"/>
        <v>50.037000000000006</v>
      </c>
      <c r="BJ183" s="96">
        <f t="shared" si="58"/>
        <v>0</v>
      </c>
      <c r="BK183" s="96">
        <f t="shared" si="58"/>
        <v>0</v>
      </c>
      <c r="BL183" s="96">
        <f t="shared" si="58"/>
        <v>0</v>
      </c>
      <c r="BM183" s="96">
        <f t="shared" si="58"/>
        <v>0</v>
      </c>
      <c r="BN183" s="96">
        <f t="shared" si="58"/>
        <v>0.11322400000000002</v>
      </c>
      <c r="BO183" s="96">
        <f t="shared" si="58"/>
        <v>0</v>
      </c>
      <c r="BP183" s="96">
        <f t="shared" si="58"/>
        <v>0</v>
      </c>
      <c r="BQ183" s="96">
        <f t="shared" si="58"/>
        <v>0</v>
      </c>
      <c r="BR183" s="96">
        <f t="shared" si="58"/>
        <v>0</v>
      </c>
      <c r="BS183" s="96">
        <f t="shared" si="58"/>
        <v>0</v>
      </c>
      <c r="BT183" s="96">
        <f t="shared" si="58"/>
        <v>0</v>
      </c>
      <c r="BU183" s="96">
        <f t="shared" si="58"/>
        <v>0</v>
      </c>
      <c r="BV183" s="96">
        <f t="shared" si="59"/>
        <v>0</v>
      </c>
      <c r="BW183" s="96">
        <f t="shared" si="59"/>
        <v>0</v>
      </c>
      <c r="BX183" s="96" t="e">
        <f t="shared" si="59"/>
        <v>#VALUE!</v>
      </c>
      <c r="BY183" s="96">
        <f t="shared" si="59"/>
        <v>64.715000000000003</v>
      </c>
      <c r="BZ183" s="96">
        <f t="shared" si="59"/>
        <v>75.3048</v>
      </c>
    </row>
    <row r="184" spans="1:78" x14ac:dyDescent="0.25">
      <c r="B184" s="3" t="s">
        <v>99</v>
      </c>
      <c r="C184" s="88" t="s">
        <v>91</v>
      </c>
      <c r="D184" s="89" t="s">
        <v>92</v>
      </c>
      <c r="H184" s="4"/>
      <c r="I184" s="96">
        <f t="shared" si="60"/>
        <v>310.350207528</v>
      </c>
      <c r="J184" s="96">
        <f t="shared" ref="J184:BU186" si="61">J178*0.041868</f>
        <v>0</v>
      </c>
      <c r="K184" s="96">
        <f t="shared" si="61"/>
        <v>0</v>
      </c>
      <c r="L184" s="96">
        <f t="shared" si="61"/>
        <v>0</v>
      </c>
      <c r="M184" s="96">
        <f t="shared" si="61"/>
        <v>0</v>
      </c>
      <c r="N184" s="96">
        <f t="shared" si="61"/>
        <v>0</v>
      </c>
      <c r="O184" s="96">
        <f t="shared" si="61"/>
        <v>0</v>
      </c>
      <c r="P184" s="96">
        <f t="shared" si="61"/>
        <v>0</v>
      </c>
      <c r="Q184" s="96">
        <f t="shared" si="61"/>
        <v>0</v>
      </c>
      <c r="R184" s="96">
        <f t="shared" si="61"/>
        <v>0</v>
      </c>
      <c r="S184" s="96">
        <f t="shared" si="61"/>
        <v>0</v>
      </c>
      <c r="T184" s="96">
        <f t="shared" si="61"/>
        <v>0</v>
      </c>
      <c r="U184" s="96">
        <f t="shared" si="61"/>
        <v>0.1062</v>
      </c>
      <c r="V184" s="96">
        <f t="shared" si="61"/>
        <v>0.1062</v>
      </c>
      <c r="W184" s="96">
        <f t="shared" si="61"/>
        <v>0</v>
      </c>
      <c r="X184" s="96">
        <f t="shared" si="61"/>
        <v>0</v>
      </c>
      <c r="Y184" s="96">
        <f t="shared" si="61"/>
        <v>0</v>
      </c>
      <c r="Z184" s="96">
        <f t="shared" si="61"/>
        <v>0</v>
      </c>
      <c r="AA184" s="96">
        <f t="shared" si="61"/>
        <v>0</v>
      </c>
      <c r="AB184" s="96">
        <f t="shared" si="61"/>
        <v>0</v>
      </c>
      <c r="AC184" s="96">
        <f t="shared" si="61"/>
        <v>0</v>
      </c>
      <c r="AD184" s="96">
        <f t="shared" si="61"/>
        <v>9.849752800000001</v>
      </c>
      <c r="AE184" s="96">
        <f t="shared" si="61"/>
        <v>0</v>
      </c>
      <c r="AF184" s="96">
        <f t="shared" si="61"/>
        <v>0</v>
      </c>
      <c r="AG184" s="96" t="e">
        <f t="shared" si="61"/>
        <v>#VALUE!</v>
      </c>
      <c r="AH184" s="96" t="e">
        <f t="shared" si="61"/>
        <v>#VALUE!</v>
      </c>
      <c r="AI184" s="96" t="e">
        <f t="shared" si="61"/>
        <v>#VALUE!</v>
      </c>
      <c r="AJ184" s="96">
        <f t="shared" si="61"/>
        <v>0</v>
      </c>
      <c r="AK184" s="96">
        <f t="shared" si="61"/>
        <v>0</v>
      </c>
      <c r="AL184" s="96">
        <f t="shared" si="61"/>
        <v>0.17169899999999999</v>
      </c>
      <c r="AM184" s="96">
        <f t="shared" si="61"/>
        <v>5.2267798000000001</v>
      </c>
      <c r="AN184" s="96">
        <f t="shared" si="61"/>
        <v>0</v>
      </c>
      <c r="AO184" s="96">
        <f t="shared" si="61"/>
        <v>0</v>
      </c>
      <c r="AP184" s="96">
        <f t="shared" si="61"/>
        <v>0</v>
      </c>
      <c r="AQ184" s="96">
        <f t="shared" si="61"/>
        <v>0</v>
      </c>
      <c r="AR184" s="96">
        <f t="shared" si="61"/>
        <v>0</v>
      </c>
      <c r="AS184" s="96">
        <f t="shared" si="61"/>
        <v>4.4512740000000006</v>
      </c>
      <c r="AT184" s="96">
        <f t="shared" si="61"/>
        <v>0</v>
      </c>
      <c r="AU184" s="96">
        <f t="shared" si="61"/>
        <v>0</v>
      </c>
      <c r="AV184" s="96">
        <f t="shared" si="61"/>
        <v>0</v>
      </c>
      <c r="AW184" s="96">
        <f t="shared" si="61"/>
        <v>0</v>
      </c>
      <c r="AX184" s="96">
        <f t="shared" si="61"/>
        <v>0</v>
      </c>
      <c r="AY184" s="96">
        <f t="shared" si="61"/>
        <v>0</v>
      </c>
      <c r="AZ184" s="96">
        <f t="shared" si="61"/>
        <v>0</v>
      </c>
      <c r="BA184" s="96">
        <f t="shared" si="61"/>
        <v>1.1457000000000002</v>
      </c>
      <c r="BB184" s="96">
        <f t="shared" si="61"/>
        <v>40.988354727999997</v>
      </c>
      <c r="BC184" s="96" t="e">
        <f t="shared" si="61"/>
        <v>#VALUE!</v>
      </c>
      <c r="BD184" s="96" t="e">
        <f t="shared" si="61"/>
        <v>#VALUE!</v>
      </c>
      <c r="BE184" s="96" t="e">
        <f t="shared" si="61"/>
        <v>#VALUE!</v>
      </c>
      <c r="BF184" s="96" t="e">
        <f t="shared" si="61"/>
        <v>#VALUE!</v>
      </c>
      <c r="BG184" s="96">
        <f t="shared" si="61"/>
        <v>0.47200000000000003</v>
      </c>
      <c r="BH184" s="96">
        <f t="shared" si="61"/>
        <v>0</v>
      </c>
      <c r="BI184" s="96">
        <f t="shared" si="61"/>
        <v>38.228000000000002</v>
      </c>
      <c r="BJ184" s="96">
        <f t="shared" si="61"/>
        <v>0</v>
      </c>
      <c r="BK184" s="96">
        <f t="shared" si="61"/>
        <v>1.8760000000000001</v>
      </c>
      <c r="BL184" s="96">
        <f t="shared" si="61"/>
        <v>0</v>
      </c>
      <c r="BM184" s="96">
        <f t="shared" si="61"/>
        <v>0</v>
      </c>
      <c r="BN184" s="96">
        <f t="shared" si="61"/>
        <v>0.24575400000000003</v>
      </c>
      <c r="BO184" s="96">
        <f t="shared" si="61"/>
        <v>4.2913727999999998E-2</v>
      </c>
      <c r="BP184" s="96">
        <f t="shared" si="61"/>
        <v>0.12368700000000002</v>
      </c>
      <c r="BQ184" s="96">
        <f t="shared" si="61"/>
        <v>0</v>
      </c>
      <c r="BR184" s="96">
        <f t="shared" si="61"/>
        <v>0</v>
      </c>
      <c r="BS184" s="96">
        <f t="shared" si="61"/>
        <v>0</v>
      </c>
      <c r="BT184" s="96">
        <f t="shared" si="61"/>
        <v>0</v>
      </c>
      <c r="BU184" s="96">
        <f t="shared" si="61"/>
        <v>0</v>
      </c>
      <c r="BV184" s="96">
        <f t="shared" si="59"/>
        <v>0</v>
      </c>
      <c r="BW184" s="96">
        <f t="shared" si="59"/>
        <v>0</v>
      </c>
      <c r="BX184" s="96" t="e">
        <f t="shared" si="59"/>
        <v>#VALUE!</v>
      </c>
      <c r="BY184" s="96">
        <f t="shared" si="59"/>
        <v>103.50700000000001</v>
      </c>
      <c r="BZ184" s="96">
        <f t="shared" si="59"/>
        <v>154.75320000000002</v>
      </c>
    </row>
    <row r="185" spans="1:78" x14ac:dyDescent="0.25">
      <c r="A185" s="87"/>
      <c r="B185" s="95" t="s">
        <v>98</v>
      </c>
      <c r="C185" s="88" t="s">
        <v>91</v>
      </c>
      <c r="D185" s="89" t="s">
        <v>92</v>
      </c>
      <c r="E185" s="89"/>
      <c r="F185" s="95"/>
      <c r="G185" s="95"/>
      <c r="H185" s="95"/>
      <c r="I185" s="96">
        <f t="shared" si="60"/>
        <v>184.63239999999999</v>
      </c>
      <c r="J185" s="96">
        <f t="shared" si="61"/>
        <v>0</v>
      </c>
      <c r="K185" s="96">
        <f t="shared" si="61"/>
        <v>0</v>
      </c>
      <c r="L185" s="96">
        <f t="shared" si="61"/>
        <v>0</v>
      </c>
      <c r="M185" s="96">
        <f t="shared" si="61"/>
        <v>0</v>
      </c>
      <c r="N185" s="96">
        <f t="shared" si="61"/>
        <v>0</v>
      </c>
      <c r="O185" s="96">
        <f t="shared" si="61"/>
        <v>0</v>
      </c>
      <c r="P185" s="96">
        <f t="shared" si="61"/>
        <v>0</v>
      </c>
      <c r="Q185" s="96">
        <f t="shared" si="61"/>
        <v>0</v>
      </c>
      <c r="R185" s="96">
        <f t="shared" si="61"/>
        <v>0</v>
      </c>
      <c r="S185" s="96">
        <f t="shared" si="61"/>
        <v>0</v>
      </c>
      <c r="T185" s="96">
        <f t="shared" si="61"/>
        <v>0</v>
      </c>
      <c r="U185" s="96">
        <f t="shared" si="61"/>
        <v>0</v>
      </c>
      <c r="V185" s="96">
        <f t="shared" si="61"/>
        <v>0</v>
      </c>
      <c r="W185" s="96">
        <f t="shared" si="61"/>
        <v>0</v>
      </c>
      <c r="X185" s="96">
        <f t="shared" si="61"/>
        <v>0</v>
      </c>
      <c r="Y185" s="96">
        <f t="shared" si="61"/>
        <v>0</v>
      </c>
      <c r="Z185" s="96">
        <f t="shared" si="61"/>
        <v>0</v>
      </c>
      <c r="AA185" s="96">
        <f t="shared" si="61"/>
        <v>0</v>
      </c>
      <c r="AB185" s="96">
        <f t="shared" si="61"/>
        <v>0</v>
      </c>
      <c r="AC185" s="96">
        <f t="shared" si="61"/>
        <v>0</v>
      </c>
      <c r="AD185" s="96">
        <f t="shared" si="61"/>
        <v>3.7465999999999999</v>
      </c>
      <c r="AE185" s="96">
        <f t="shared" si="61"/>
        <v>0</v>
      </c>
      <c r="AF185" s="96">
        <f t="shared" si="61"/>
        <v>0</v>
      </c>
      <c r="AG185" s="96" t="e">
        <f t="shared" si="61"/>
        <v>#VALUE!</v>
      </c>
      <c r="AH185" s="96" t="e">
        <f t="shared" si="61"/>
        <v>#VALUE!</v>
      </c>
      <c r="AI185" s="96" t="e">
        <f t="shared" si="61"/>
        <v>#VALUE!</v>
      </c>
      <c r="AJ185" s="96">
        <f t="shared" si="61"/>
        <v>0</v>
      </c>
      <c r="AK185" s="96">
        <f t="shared" si="61"/>
        <v>0</v>
      </c>
      <c r="AL185" s="96">
        <f t="shared" si="61"/>
        <v>4.6100000000000002E-2</v>
      </c>
      <c r="AM185" s="96">
        <f t="shared" si="61"/>
        <v>0</v>
      </c>
      <c r="AN185" s="96">
        <f t="shared" si="61"/>
        <v>0</v>
      </c>
      <c r="AO185" s="96">
        <f t="shared" si="61"/>
        <v>0</v>
      </c>
      <c r="AP185" s="96">
        <f t="shared" si="61"/>
        <v>0</v>
      </c>
      <c r="AQ185" s="96">
        <f t="shared" si="61"/>
        <v>1.0775000000000001</v>
      </c>
      <c r="AR185" s="96">
        <f t="shared" si="61"/>
        <v>0</v>
      </c>
      <c r="AS185" s="96">
        <f t="shared" si="61"/>
        <v>2.6230000000000002</v>
      </c>
      <c r="AT185" s="96">
        <f t="shared" si="61"/>
        <v>0</v>
      </c>
      <c r="AU185" s="96">
        <f t="shared" si="61"/>
        <v>0</v>
      </c>
      <c r="AV185" s="96">
        <f t="shared" si="61"/>
        <v>0</v>
      </c>
      <c r="AW185" s="96">
        <f t="shared" si="61"/>
        <v>0</v>
      </c>
      <c r="AX185" s="96">
        <f t="shared" si="61"/>
        <v>0</v>
      </c>
      <c r="AY185" s="96">
        <f t="shared" si="61"/>
        <v>0</v>
      </c>
      <c r="AZ185" s="96">
        <f t="shared" si="61"/>
        <v>0</v>
      </c>
      <c r="BA185" s="96">
        <f t="shared" si="61"/>
        <v>0.1404</v>
      </c>
      <c r="BB185" s="96">
        <f t="shared" si="61"/>
        <v>38.018999999999998</v>
      </c>
      <c r="BC185" s="96" t="e">
        <f t="shared" si="61"/>
        <v>#VALUE!</v>
      </c>
      <c r="BD185" s="96" t="e">
        <f t="shared" si="61"/>
        <v>#VALUE!</v>
      </c>
      <c r="BE185" s="96" t="e">
        <f t="shared" si="61"/>
        <v>#VALUE!</v>
      </c>
      <c r="BF185" s="96" t="e">
        <f t="shared" si="61"/>
        <v>#VALUE!</v>
      </c>
      <c r="BG185" s="96">
        <f t="shared" si="61"/>
        <v>0</v>
      </c>
      <c r="BH185" s="96">
        <f t="shared" si="61"/>
        <v>0</v>
      </c>
      <c r="BI185" s="96">
        <f t="shared" si="61"/>
        <v>20.349</v>
      </c>
      <c r="BJ185" s="96">
        <f t="shared" si="61"/>
        <v>0</v>
      </c>
      <c r="BK185" s="96">
        <f t="shared" si="61"/>
        <v>0</v>
      </c>
      <c r="BL185" s="96">
        <f t="shared" si="61"/>
        <v>0</v>
      </c>
      <c r="BM185" s="96">
        <f t="shared" si="61"/>
        <v>0</v>
      </c>
      <c r="BN185" s="96">
        <f t="shared" si="61"/>
        <v>0</v>
      </c>
      <c r="BO185" s="96">
        <f t="shared" si="61"/>
        <v>0</v>
      </c>
      <c r="BP185" s="96">
        <f t="shared" si="61"/>
        <v>0</v>
      </c>
      <c r="BQ185" s="96">
        <f t="shared" si="61"/>
        <v>0</v>
      </c>
      <c r="BR185" s="96">
        <f t="shared" si="61"/>
        <v>0</v>
      </c>
      <c r="BS185" s="96">
        <f t="shared" si="61"/>
        <v>0</v>
      </c>
      <c r="BT185" s="96">
        <f t="shared" si="61"/>
        <v>17.669999999999998</v>
      </c>
      <c r="BU185" s="96">
        <f t="shared" si="61"/>
        <v>0</v>
      </c>
      <c r="BV185" s="96">
        <f t="shared" si="59"/>
        <v>0</v>
      </c>
      <c r="BW185" s="96">
        <f t="shared" si="59"/>
        <v>0</v>
      </c>
      <c r="BX185" s="96" t="e">
        <f t="shared" si="59"/>
        <v>#VALUE!</v>
      </c>
      <c r="BY185" s="96">
        <f t="shared" si="59"/>
        <v>3.7340000000000004</v>
      </c>
      <c r="BZ185" s="96">
        <f t="shared" si="59"/>
        <v>138.9924</v>
      </c>
    </row>
    <row r="186" spans="1:78" x14ac:dyDescent="0.25">
      <c r="B186" s="3" t="s">
        <v>100</v>
      </c>
      <c r="C186" s="88" t="s">
        <v>91</v>
      </c>
      <c r="D186" s="89" t="s">
        <v>92</v>
      </c>
      <c r="E186" s="89"/>
      <c r="H186" s="4"/>
      <c r="I186" s="96">
        <f t="shared" si="60"/>
        <v>16.422045999999998</v>
      </c>
      <c r="J186" s="96">
        <f t="shared" si="61"/>
        <v>0</v>
      </c>
      <c r="K186" s="96">
        <f t="shared" si="61"/>
        <v>0</v>
      </c>
      <c r="L186" s="96">
        <f t="shared" si="61"/>
        <v>0</v>
      </c>
      <c r="M186" s="96">
        <f t="shared" si="61"/>
        <v>0</v>
      </c>
      <c r="N186" s="96">
        <f t="shared" si="61"/>
        <v>0</v>
      </c>
      <c r="O186" s="96">
        <f t="shared" si="61"/>
        <v>0</v>
      </c>
      <c r="P186" s="96">
        <f t="shared" si="61"/>
        <v>0</v>
      </c>
      <c r="Q186" s="96">
        <f t="shared" si="61"/>
        <v>0</v>
      </c>
      <c r="R186" s="96">
        <f t="shared" si="61"/>
        <v>0</v>
      </c>
      <c r="S186" s="96">
        <f t="shared" si="61"/>
        <v>0</v>
      </c>
      <c r="T186" s="96">
        <f t="shared" si="61"/>
        <v>0</v>
      </c>
      <c r="U186" s="96">
        <f t="shared" si="61"/>
        <v>0</v>
      </c>
      <c r="V186" s="96">
        <f t="shared" si="61"/>
        <v>0</v>
      </c>
      <c r="W186" s="96">
        <f t="shared" si="61"/>
        <v>0</v>
      </c>
      <c r="X186" s="96">
        <f t="shared" si="61"/>
        <v>0</v>
      </c>
      <c r="Y186" s="96">
        <f t="shared" si="61"/>
        <v>0</v>
      </c>
      <c r="Z186" s="96">
        <f t="shared" si="61"/>
        <v>0</v>
      </c>
      <c r="AA186" s="96">
        <f t="shared" si="61"/>
        <v>0</v>
      </c>
      <c r="AB186" s="96">
        <f t="shared" si="61"/>
        <v>0</v>
      </c>
      <c r="AC186" s="96">
        <f t="shared" si="61"/>
        <v>0</v>
      </c>
      <c r="AD186" s="96">
        <f t="shared" si="61"/>
        <v>0.13699999999999998</v>
      </c>
      <c r="AE186" s="96">
        <f t="shared" si="61"/>
        <v>0</v>
      </c>
      <c r="AF186" s="96">
        <f t="shared" si="61"/>
        <v>0</v>
      </c>
      <c r="AG186" s="96" t="e">
        <f t="shared" si="61"/>
        <v>#VALUE!</v>
      </c>
      <c r="AH186" s="96" t="e">
        <f t="shared" si="61"/>
        <v>#VALUE!</v>
      </c>
      <c r="AI186" s="96" t="e">
        <f t="shared" si="61"/>
        <v>#VALUE!</v>
      </c>
      <c r="AJ186" s="96">
        <f t="shared" si="61"/>
        <v>0</v>
      </c>
      <c r="AK186" s="96">
        <f t="shared" si="61"/>
        <v>0</v>
      </c>
      <c r="AL186" s="96">
        <f t="shared" si="61"/>
        <v>9.4000000000000014E-2</v>
      </c>
      <c r="AM186" s="96">
        <f t="shared" si="61"/>
        <v>0</v>
      </c>
      <c r="AN186" s="96">
        <f t="shared" si="61"/>
        <v>0</v>
      </c>
      <c r="AO186" s="96">
        <f t="shared" si="61"/>
        <v>0</v>
      </c>
      <c r="AP186" s="96">
        <f t="shared" si="61"/>
        <v>0</v>
      </c>
      <c r="AQ186" s="96">
        <f t="shared" si="61"/>
        <v>0</v>
      </c>
      <c r="AR186" s="96">
        <f t="shared" si="61"/>
        <v>0</v>
      </c>
      <c r="AS186" s="96">
        <f t="shared" si="61"/>
        <v>4.2999999999999997E-2</v>
      </c>
      <c r="AT186" s="96">
        <f t="shared" si="61"/>
        <v>0</v>
      </c>
      <c r="AU186" s="96">
        <f t="shared" si="61"/>
        <v>0</v>
      </c>
      <c r="AV186" s="96">
        <f t="shared" si="61"/>
        <v>0</v>
      </c>
      <c r="AW186" s="96">
        <f t="shared" si="61"/>
        <v>0</v>
      </c>
      <c r="AX186" s="96">
        <f t="shared" si="61"/>
        <v>0</v>
      </c>
      <c r="AY186" s="96">
        <f t="shared" si="61"/>
        <v>0</v>
      </c>
      <c r="AZ186" s="96">
        <f t="shared" si="61"/>
        <v>0</v>
      </c>
      <c r="BA186" s="96">
        <f t="shared" si="61"/>
        <v>0</v>
      </c>
      <c r="BB186" s="96">
        <f t="shared" si="61"/>
        <v>0.52700000000000002</v>
      </c>
      <c r="BC186" s="96" t="e">
        <f t="shared" si="61"/>
        <v>#VALUE!</v>
      </c>
      <c r="BD186" s="96" t="e">
        <f t="shared" si="61"/>
        <v>#VALUE!</v>
      </c>
      <c r="BE186" s="96" t="e">
        <f t="shared" si="61"/>
        <v>#VALUE!</v>
      </c>
      <c r="BF186" s="96" t="e">
        <f t="shared" si="61"/>
        <v>#VALUE!</v>
      </c>
      <c r="BG186" s="96">
        <f t="shared" si="61"/>
        <v>0</v>
      </c>
      <c r="BH186" s="96">
        <f t="shared" si="61"/>
        <v>0.52700000000000002</v>
      </c>
      <c r="BI186" s="96">
        <f t="shared" si="61"/>
        <v>0</v>
      </c>
      <c r="BJ186" s="96">
        <f t="shared" si="61"/>
        <v>0</v>
      </c>
      <c r="BK186" s="96">
        <f t="shared" si="61"/>
        <v>0</v>
      </c>
      <c r="BL186" s="96">
        <f t="shared" si="61"/>
        <v>0</v>
      </c>
      <c r="BM186" s="96">
        <f t="shared" si="61"/>
        <v>0</v>
      </c>
      <c r="BN186" s="96">
        <f t="shared" si="61"/>
        <v>0</v>
      </c>
      <c r="BO186" s="96">
        <f t="shared" si="61"/>
        <v>0</v>
      </c>
      <c r="BP186" s="96">
        <f t="shared" si="61"/>
        <v>0</v>
      </c>
      <c r="BQ186" s="96">
        <f t="shared" si="61"/>
        <v>0</v>
      </c>
      <c r="BR186" s="96">
        <f t="shared" si="61"/>
        <v>0</v>
      </c>
      <c r="BS186" s="96">
        <f t="shared" si="61"/>
        <v>0</v>
      </c>
      <c r="BT186" s="96">
        <f t="shared" si="61"/>
        <v>0</v>
      </c>
      <c r="BU186" s="96">
        <f t="shared" si="61"/>
        <v>0</v>
      </c>
      <c r="BV186" s="96">
        <f t="shared" si="59"/>
        <v>0</v>
      </c>
      <c r="BW186" s="96">
        <f t="shared" si="59"/>
        <v>0</v>
      </c>
      <c r="BX186" s="96" t="e">
        <f t="shared" si="59"/>
        <v>#VALUE!</v>
      </c>
      <c r="BY186" s="96">
        <f t="shared" si="59"/>
        <v>12.798</v>
      </c>
      <c r="BZ186" s="96">
        <f t="shared" si="59"/>
        <v>2.9600460000000002</v>
      </c>
    </row>
    <row r="187" spans="1:78" x14ac:dyDescent="0.25">
      <c r="B187" s="3" t="s">
        <v>101</v>
      </c>
      <c r="C187" s="88" t="s">
        <v>91</v>
      </c>
      <c r="D187" s="89" t="s">
        <v>92</v>
      </c>
      <c r="H187" s="4"/>
      <c r="I187" s="96">
        <f>SUM(I182:I186)</f>
        <v>905.22509602799994</v>
      </c>
    </row>
    <row r="188" spans="1:78" x14ac:dyDescent="0.25">
      <c r="A188" s="87"/>
      <c r="B188" s="95"/>
      <c r="C188" s="95"/>
      <c r="D188" s="95"/>
      <c r="E188" s="95"/>
      <c r="F188" s="95"/>
      <c r="G188" s="95"/>
      <c r="H188" s="95"/>
    </row>
    <row r="189" spans="1:78" x14ac:dyDescent="0.25">
      <c r="A189" s="99"/>
      <c r="B189" s="95"/>
      <c r="C189" s="95"/>
      <c r="D189" s="95"/>
      <c r="E189" s="95"/>
      <c r="F189" s="95"/>
      <c r="G189" s="95"/>
      <c r="H189" s="95"/>
    </row>
    <row r="190" spans="1:78" x14ac:dyDescent="0.25">
      <c r="A190" s="99"/>
      <c r="B190" s="95"/>
      <c r="C190" s="95"/>
      <c r="D190" s="95"/>
      <c r="E190" s="95"/>
      <c r="F190" s="95"/>
      <c r="G190" s="95"/>
      <c r="H190" s="95"/>
    </row>
    <row r="192" spans="1:78" x14ac:dyDescent="0.25">
      <c r="A192" s="87"/>
      <c r="B192" s="95"/>
      <c r="C192" s="95"/>
      <c r="D192" s="89"/>
      <c r="E192" s="89"/>
      <c r="F192" s="89"/>
      <c r="G192" s="90"/>
      <c r="H192" s="95"/>
    </row>
    <row r="193" spans="1:78" x14ac:dyDescent="0.25">
      <c r="A193" s="113" t="s">
        <v>96</v>
      </c>
      <c r="B193" s="87" t="s">
        <v>95</v>
      </c>
      <c r="C193" s="88" t="s">
        <v>91</v>
      </c>
      <c r="D193" s="89" t="s">
        <v>102</v>
      </c>
      <c r="E193" s="89"/>
      <c r="F193" s="89"/>
      <c r="G193" s="90"/>
      <c r="H193" s="91" t="s">
        <v>103</v>
      </c>
      <c r="I193" s="92">
        <v>1899.7546216680998</v>
      </c>
      <c r="J193" s="92">
        <v>0</v>
      </c>
      <c r="K193" s="93">
        <v>0</v>
      </c>
      <c r="L193" s="93">
        <v>0</v>
      </c>
      <c r="M193" s="93">
        <v>0</v>
      </c>
      <c r="N193" s="93">
        <v>0</v>
      </c>
      <c r="O193" s="93">
        <v>0</v>
      </c>
      <c r="P193" s="93">
        <v>0</v>
      </c>
      <c r="Q193" s="93">
        <v>0</v>
      </c>
      <c r="R193" s="93">
        <v>0</v>
      </c>
      <c r="S193" s="93">
        <v>0</v>
      </c>
      <c r="T193" s="93">
        <v>0</v>
      </c>
      <c r="U193" s="92">
        <v>0</v>
      </c>
      <c r="V193" s="93">
        <v>0</v>
      </c>
      <c r="W193" s="93">
        <v>0</v>
      </c>
      <c r="X193" s="93">
        <v>0</v>
      </c>
      <c r="Y193" s="93">
        <v>0</v>
      </c>
      <c r="Z193" s="92">
        <v>0</v>
      </c>
      <c r="AA193" s="93">
        <v>0</v>
      </c>
      <c r="AB193" s="93">
        <v>0</v>
      </c>
      <c r="AC193" s="94">
        <v>0</v>
      </c>
      <c r="AD193" s="92">
        <v>62.085986911244866</v>
      </c>
      <c r="AE193" s="93">
        <v>0</v>
      </c>
      <c r="AF193" s="93">
        <v>0</v>
      </c>
      <c r="AG193" s="93" t="s">
        <v>94</v>
      </c>
      <c r="AH193" s="93" t="s">
        <v>94</v>
      </c>
      <c r="AI193" s="93" t="s">
        <v>94</v>
      </c>
      <c r="AJ193" s="93">
        <v>0</v>
      </c>
      <c r="AK193" s="93">
        <v>0</v>
      </c>
      <c r="AL193" s="93">
        <v>9.1147415687398485</v>
      </c>
      <c r="AM193" s="93">
        <v>0</v>
      </c>
      <c r="AN193" s="93">
        <v>0</v>
      </c>
      <c r="AO193" s="93">
        <v>0</v>
      </c>
      <c r="AP193" s="93">
        <v>0</v>
      </c>
      <c r="AQ193" s="93">
        <v>0.10701490398394956</v>
      </c>
      <c r="AR193" s="93">
        <v>0</v>
      </c>
      <c r="AS193" s="93">
        <v>52.347988917550403</v>
      </c>
      <c r="AT193" s="93">
        <v>0.51624152097066967</v>
      </c>
      <c r="AU193" s="93">
        <v>0</v>
      </c>
      <c r="AV193" s="93">
        <v>0</v>
      </c>
      <c r="AW193" s="93">
        <v>0</v>
      </c>
      <c r="AX193" s="93">
        <v>0</v>
      </c>
      <c r="AY193" s="93">
        <v>0</v>
      </c>
      <c r="AZ193" s="93">
        <v>0</v>
      </c>
      <c r="BA193" s="94">
        <v>174.32858985382629</v>
      </c>
      <c r="BB193" s="92">
        <v>41.651380529282505</v>
      </c>
      <c r="BC193" s="93" t="s">
        <v>94</v>
      </c>
      <c r="BD193" s="93" t="s">
        <v>94</v>
      </c>
      <c r="BE193" s="93" t="s">
        <v>94</v>
      </c>
      <c r="BF193" s="93" t="s">
        <v>94</v>
      </c>
      <c r="BG193" s="93">
        <v>2.0806343747014422</v>
      </c>
      <c r="BH193" s="93">
        <v>0</v>
      </c>
      <c r="BI193" s="93">
        <v>29.792490685010034</v>
      </c>
      <c r="BJ193" s="93">
        <v>0</v>
      </c>
      <c r="BK193" s="93">
        <v>5.943966752651189</v>
      </c>
      <c r="BL193" s="93">
        <v>3.834288716919843</v>
      </c>
      <c r="BM193" s="93">
        <v>0</v>
      </c>
      <c r="BN193" s="93">
        <v>0</v>
      </c>
      <c r="BO193" s="93">
        <v>0</v>
      </c>
      <c r="BP193" s="93">
        <v>0</v>
      </c>
      <c r="BQ193" s="93">
        <v>0</v>
      </c>
      <c r="BR193" s="93">
        <v>0</v>
      </c>
      <c r="BS193" s="93">
        <v>0</v>
      </c>
      <c r="BT193" s="93">
        <v>0</v>
      </c>
      <c r="BU193" s="92">
        <v>3.1371453138435079</v>
      </c>
      <c r="BV193" s="93">
        <v>0</v>
      </c>
      <c r="BW193" s="93">
        <v>3.1371453138435079</v>
      </c>
      <c r="BX193" s="94" t="s">
        <v>94</v>
      </c>
      <c r="BY193" s="94">
        <v>751.20586127830325</v>
      </c>
      <c r="BZ193" s="94">
        <v>867.34565778159924</v>
      </c>
    </row>
    <row r="194" spans="1:78" x14ac:dyDescent="0.25">
      <c r="A194" s="113"/>
      <c r="B194" s="95" t="s">
        <v>97</v>
      </c>
      <c r="C194" s="88" t="s">
        <v>91</v>
      </c>
      <c r="D194" s="89" t="s">
        <v>102</v>
      </c>
      <c r="E194" s="95"/>
      <c r="F194" s="89"/>
      <c r="G194" s="90"/>
      <c r="H194" s="91" t="s">
        <v>103</v>
      </c>
      <c r="I194" s="92">
        <v>2736.4570555077862</v>
      </c>
      <c r="J194" s="92">
        <v>0</v>
      </c>
      <c r="K194" s="93">
        <v>0</v>
      </c>
      <c r="L194" s="93">
        <v>0</v>
      </c>
      <c r="M194" s="93">
        <v>0</v>
      </c>
      <c r="N194" s="93">
        <v>0</v>
      </c>
      <c r="O194" s="93">
        <v>0</v>
      </c>
      <c r="P194" s="93">
        <v>0</v>
      </c>
      <c r="Q194" s="93">
        <v>0</v>
      </c>
      <c r="R194" s="93">
        <v>0</v>
      </c>
      <c r="S194" s="93">
        <v>0</v>
      </c>
      <c r="T194" s="93">
        <v>0</v>
      </c>
      <c r="U194" s="92">
        <v>0</v>
      </c>
      <c r="V194" s="93">
        <v>0</v>
      </c>
      <c r="W194" s="93">
        <v>0</v>
      </c>
      <c r="X194" s="93">
        <v>0</v>
      </c>
      <c r="Y194" s="93">
        <v>0</v>
      </c>
      <c r="Z194" s="92">
        <v>2.1603611349957008</v>
      </c>
      <c r="AA194" s="93">
        <v>2.1603611349957008</v>
      </c>
      <c r="AB194" s="93">
        <v>0</v>
      </c>
      <c r="AC194" s="94">
        <v>0</v>
      </c>
      <c r="AD194" s="92">
        <v>245.20225470526415</v>
      </c>
      <c r="AE194" s="93">
        <v>0</v>
      </c>
      <c r="AF194" s="93">
        <v>0</v>
      </c>
      <c r="AG194" s="93" t="s">
        <v>94</v>
      </c>
      <c r="AH194" s="93" t="s">
        <v>94</v>
      </c>
      <c r="AI194" s="93" t="s">
        <v>94</v>
      </c>
      <c r="AJ194" s="93">
        <v>0</v>
      </c>
      <c r="AK194" s="93">
        <v>0</v>
      </c>
      <c r="AL194" s="93">
        <v>0</v>
      </c>
      <c r="AM194" s="93">
        <v>19.695232635903313</v>
      </c>
      <c r="AN194" s="93">
        <v>0</v>
      </c>
      <c r="AO194" s="93">
        <v>0</v>
      </c>
      <c r="AP194" s="93">
        <v>0</v>
      </c>
      <c r="AQ194" s="93">
        <v>0</v>
      </c>
      <c r="AR194" s="93">
        <v>0</v>
      </c>
      <c r="AS194" s="93">
        <v>192.69914970860799</v>
      </c>
      <c r="AT194" s="93">
        <v>32.807872360752839</v>
      </c>
      <c r="AU194" s="93">
        <v>0</v>
      </c>
      <c r="AV194" s="93">
        <v>0</v>
      </c>
      <c r="AW194" s="93">
        <v>0</v>
      </c>
      <c r="AX194" s="93">
        <v>0</v>
      </c>
      <c r="AY194" s="93">
        <v>0</v>
      </c>
      <c r="AZ194" s="93">
        <v>0</v>
      </c>
      <c r="BA194" s="94">
        <v>27.923473774720552</v>
      </c>
      <c r="BB194" s="92">
        <v>78.539839495557473</v>
      </c>
      <c r="BC194" s="93" t="s">
        <v>94</v>
      </c>
      <c r="BD194" s="93" t="s">
        <v>94</v>
      </c>
      <c r="BE194" s="93" t="s">
        <v>94</v>
      </c>
      <c r="BF194" s="93" t="s">
        <v>94</v>
      </c>
      <c r="BG194" s="93">
        <v>0</v>
      </c>
      <c r="BH194" s="93">
        <v>0</v>
      </c>
      <c r="BI194" s="93">
        <v>65.969236648514382</v>
      </c>
      <c r="BJ194" s="93">
        <v>0</v>
      </c>
      <c r="BK194" s="93">
        <v>11.894525652049298</v>
      </c>
      <c r="BL194" s="93">
        <v>0</v>
      </c>
      <c r="BM194" s="93">
        <v>0</v>
      </c>
      <c r="BN194" s="93">
        <v>0.67607719499379004</v>
      </c>
      <c r="BO194" s="93">
        <v>0</v>
      </c>
      <c r="BP194" s="93">
        <v>0</v>
      </c>
      <c r="BQ194" s="93">
        <v>0</v>
      </c>
      <c r="BR194" s="93">
        <v>0</v>
      </c>
      <c r="BS194" s="93">
        <v>0</v>
      </c>
      <c r="BT194" s="93">
        <v>0</v>
      </c>
      <c r="BU194" s="92">
        <v>0</v>
      </c>
      <c r="BV194" s="93">
        <v>0</v>
      </c>
      <c r="BW194" s="93">
        <v>0</v>
      </c>
      <c r="BX194" s="94" t="s">
        <v>94</v>
      </c>
      <c r="BY194" s="94">
        <v>882.20120378331899</v>
      </c>
      <c r="BZ194" s="94">
        <v>1500.4299226139294</v>
      </c>
    </row>
    <row r="195" spans="1:78" x14ac:dyDescent="0.25">
      <c r="A195" s="113"/>
      <c r="B195" s="95" t="s">
        <v>99</v>
      </c>
      <c r="C195" s="88" t="s">
        <v>91</v>
      </c>
      <c r="D195" s="89" t="s">
        <v>102</v>
      </c>
      <c r="E195" s="89"/>
      <c r="F195" s="89"/>
      <c r="G195" s="90"/>
      <c r="H195" s="91" t="s">
        <v>103</v>
      </c>
      <c r="I195" s="92">
        <v>4018.7085457151043</v>
      </c>
      <c r="J195" s="92">
        <v>0</v>
      </c>
      <c r="K195" s="93">
        <v>0</v>
      </c>
      <c r="L195" s="93">
        <v>0</v>
      </c>
      <c r="M195" s="93">
        <v>0</v>
      </c>
      <c r="N195" s="93">
        <v>0</v>
      </c>
      <c r="O195" s="93">
        <v>0</v>
      </c>
      <c r="P195" s="93">
        <v>0</v>
      </c>
      <c r="Q195" s="93">
        <v>0</v>
      </c>
      <c r="R195" s="93">
        <v>0</v>
      </c>
      <c r="S195" s="93">
        <v>0</v>
      </c>
      <c r="T195" s="93">
        <v>0</v>
      </c>
      <c r="U195" s="92">
        <v>2.2355975924333622</v>
      </c>
      <c r="V195" s="93">
        <v>2.2355975924333622</v>
      </c>
      <c r="W195" s="93">
        <v>0</v>
      </c>
      <c r="X195" s="93">
        <v>0</v>
      </c>
      <c r="Y195" s="93">
        <v>0</v>
      </c>
      <c r="Z195" s="92">
        <v>0</v>
      </c>
      <c r="AA195" s="93">
        <v>0</v>
      </c>
      <c r="AB195" s="93">
        <v>0</v>
      </c>
      <c r="AC195" s="94">
        <v>0</v>
      </c>
      <c r="AD195" s="92">
        <v>242.13177128116936</v>
      </c>
      <c r="AE195" s="93">
        <v>0</v>
      </c>
      <c r="AF195" s="93">
        <v>0</v>
      </c>
      <c r="AG195" s="93" t="s">
        <v>94</v>
      </c>
      <c r="AH195" s="93" t="s">
        <v>94</v>
      </c>
      <c r="AI195" s="93" t="s">
        <v>94</v>
      </c>
      <c r="AJ195" s="93">
        <v>0</v>
      </c>
      <c r="AK195" s="93">
        <v>0</v>
      </c>
      <c r="AL195" s="93">
        <v>12.084840450941051</v>
      </c>
      <c r="AM195" s="93">
        <v>65.615169102894797</v>
      </c>
      <c r="AN195" s="93">
        <v>0</v>
      </c>
      <c r="AO195" s="93">
        <v>0</v>
      </c>
      <c r="AP195" s="93">
        <v>0</v>
      </c>
      <c r="AQ195" s="93">
        <v>0</v>
      </c>
      <c r="AR195" s="93">
        <v>0</v>
      </c>
      <c r="AS195" s="93">
        <v>164.43176172733351</v>
      </c>
      <c r="AT195" s="93">
        <v>0</v>
      </c>
      <c r="AU195" s="93">
        <v>0</v>
      </c>
      <c r="AV195" s="93">
        <v>0</v>
      </c>
      <c r="AW195" s="93">
        <v>0</v>
      </c>
      <c r="AX195" s="93">
        <v>0</v>
      </c>
      <c r="AY195" s="93">
        <v>0</v>
      </c>
      <c r="AZ195" s="93">
        <v>0</v>
      </c>
      <c r="BA195" s="94">
        <v>94.991401547721409</v>
      </c>
      <c r="BB195" s="92">
        <v>63.375761727333526</v>
      </c>
      <c r="BC195" s="93" t="s">
        <v>94</v>
      </c>
      <c r="BD195" s="93" t="s">
        <v>94</v>
      </c>
      <c r="BE195" s="93" t="s">
        <v>94</v>
      </c>
      <c r="BF195" s="93" t="s">
        <v>94</v>
      </c>
      <c r="BG195" s="93">
        <v>0</v>
      </c>
      <c r="BH195" s="93">
        <v>0</v>
      </c>
      <c r="BI195" s="93">
        <v>40.317187350721312</v>
      </c>
      <c r="BJ195" s="93">
        <v>0</v>
      </c>
      <c r="BK195" s="93">
        <v>0</v>
      </c>
      <c r="BL195" s="93">
        <v>0</v>
      </c>
      <c r="BM195" s="93">
        <v>0</v>
      </c>
      <c r="BN195" s="93">
        <v>3.0851246775580394</v>
      </c>
      <c r="BO195" s="93">
        <v>5.1436990541702494</v>
      </c>
      <c r="BP195" s="93">
        <v>14.829750644883919</v>
      </c>
      <c r="BQ195" s="93">
        <v>0</v>
      </c>
      <c r="BR195" s="93">
        <v>0</v>
      </c>
      <c r="BS195" s="93">
        <v>0</v>
      </c>
      <c r="BT195" s="93">
        <v>0</v>
      </c>
      <c r="BU195" s="92">
        <v>0</v>
      </c>
      <c r="BV195" s="93">
        <v>0</v>
      </c>
      <c r="BW195" s="93">
        <v>0</v>
      </c>
      <c r="BX195" s="94" t="s">
        <v>94</v>
      </c>
      <c r="BY195" s="94">
        <v>1231.107289576765</v>
      </c>
      <c r="BZ195" s="94">
        <v>2384.8667239896818</v>
      </c>
    </row>
    <row r="196" spans="1:78" x14ac:dyDescent="0.25">
      <c r="A196" s="113"/>
      <c r="B196" s="95" t="s">
        <v>98</v>
      </c>
      <c r="C196" s="88" t="s">
        <v>91</v>
      </c>
      <c r="D196" s="89" t="s">
        <v>102</v>
      </c>
      <c r="E196" s="89"/>
      <c r="F196" s="89"/>
      <c r="G196" s="90"/>
      <c r="H196" s="91" t="s">
        <v>103</v>
      </c>
      <c r="I196" s="92">
        <v>2835.6668577433838</v>
      </c>
      <c r="J196" s="92">
        <v>0</v>
      </c>
      <c r="K196" s="93">
        <v>0</v>
      </c>
      <c r="L196" s="93">
        <v>0</v>
      </c>
      <c r="M196" s="93">
        <v>0</v>
      </c>
      <c r="N196" s="93">
        <v>0</v>
      </c>
      <c r="O196" s="93">
        <v>0</v>
      </c>
      <c r="P196" s="93">
        <v>0</v>
      </c>
      <c r="Q196" s="93">
        <v>0</v>
      </c>
      <c r="R196" s="93">
        <v>0</v>
      </c>
      <c r="S196" s="93">
        <v>0</v>
      </c>
      <c r="T196" s="93">
        <v>0</v>
      </c>
      <c r="U196" s="92">
        <v>0</v>
      </c>
      <c r="V196" s="93">
        <v>0</v>
      </c>
      <c r="W196" s="93">
        <v>0</v>
      </c>
      <c r="X196" s="93">
        <v>0</v>
      </c>
      <c r="Y196" s="93">
        <v>0</v>
      </c>
      <c r="Z196" s="92">
        <v>0</v>
      </c>
      <c r="AA196" s="93">
        <v>0</v>
      </c>
      <c r="AB196" s="93">
        <v>0</v>
      </c>
      <c r="AC196" s="94">
        <v>0</v>
      </c>
      <c r="AD196" s="92">
        <v>173.80099359892998</v>
      </c>
      <c r="AE196" s="93">
        <v>0</v>
      </c>
      <c r="AF196" s="93">
        <v>0</v>
      </c>
      <c r="AG196" s="93" t="s">
        <v>94</v>
      </c>
      <c r="AH196" s="93" t="s">
        <v>94</v>
      </c>
      <c r="AI196" s="93" t="s">
        <v>94</v>
      </c>
      <c r="AJ196" s="93">
        <v>0</v>
      </c>
      <c r="AK196" s="93">
        <v>0</v>
      </c>
      <c r="AL196" s="93">
        <v>18.718352918696858</v>
      </c>
      <c r="AM196" s="93">
        <v>0</v>
      </c>
      <c r="AN196" s="93">
        <v>0</v>
      </c>
      <c r="AO196" s="93">
        <v>0</v>
      </c>
      <c r="AP196" s="93">
        <v>0</v>
      </c>
      <c r="AQ196" s="93">
        <v>0</v>
      </c>
      <c r="AR196" s="93">
        <v>0</v>
      </c>
      <c r="AS196" s="93">
        <v>155.08264068023311</v>
      </c>
      <c r="AT196" s="93">
        <v>0</v>
      </c>
      <c r="AU196" s="93">
        <v>0</v>
      </c>
      <c r="AV196" s="93">
        <v>0</v>
      </c>
      <c r="AW196" s="93">
        <v>0</v>
      </c>
      <c r="AX196" s="93">
        <v>0</v>
      </c>
      <c r="AY196" s="93">
        <v>0</v>
      </c>
      <c r="AZ196" s="93">
        <v>0</v>
      </c>
      <c r="BA196" s="94">
        <v>23.860705073086844</v>
      </c>
      <c r="BB196" s="92">
        <v>223.15372121906944</v>
      </c>
      <c r="BC196" s="93" t="s">
        <v>94</v>
      </c>
      <c r="BD196" s="93" t="s">
        <v>94</v>
      </c>
      <c r="BE196" s="93" t="s">
        <v>94</v>
      </c>
      <c r="BF196" s="93" t="s">
        <v>94</v>
      </c>
      <c r="BG196" s="93">
        <v>0</v>
      </c>
      <c r="BH196" s="93">
        <v>0</v>
      </c>
      <c r="BI196" s="93">
        <v>20.707939237603895</v>
      </c>
      <c r="BJ196" s="93">
        <v>0</v>
      </c>
      <c r="BK196" s="93">
        <v>11.942294831374797</v>
      </c>
      <c r="BL196" s="93">
        <v>0</v>
      </c>
      <c r="BM196" s="93">
        <v>0</v>
      </c>
      <c r="BN196" s="93">
        <v>0</v>
      </c>
      <c r="BO196" s="93">
        <v>0</v>
      </c>
      <c r="BP196" s="93">
        <v>0</v>
      </c>
      <c r="BQ196" s="93">
        <v>0</v>
      </c>
      <c r="BR196" s="93">
        <v>0</v>
      </c>
      <c r="BS196" s="93">
        <v>0</v>
      </c>
      <c r="BT196" s="93">
        <v>190.50348715009076</v>
      </c>
      <c r="BU196" s="92">
        <v>8.2640680233113599</v>
      </c>
      <c r="BV196" s="93">
        <v>0</v>
      </c>
      <c r="BW196" s="93">
        <v>8.2640680233113599</v>
      </c>
      <c r="BX196" s="94" t="s">
        <v>94</v>
      </c>
      <c r="BY196" s="94">
        <v>286.20903792872838</v>
      </c>
      <c r="BZ196" s="94">
        <v>2120.3783319002578</v>
      </c>
    </row>
    <row r="197" spans="1:78" x14ac:dyDescent="0.25">
      <c r="A197" s="87"/>
      <c r="B197" s="3" t="s">
        <v>100</v>
      </c>
      <c r="C197" s="88" t="s">
        <v>91</v>
      </c>
      <c r="D197" s="89" t="s">
        <v>102</v>
      </c>
      <c r="E197" s="89"/>
      <c r="F197" s="89"/>
      <c r="G197" s="90"/>
      <c r="H197" s="91" t="s">
        <v>103</v>
      </c>
      <c r="I197" s="92">
        <v>396.58450367822678</v>
      </c>
      <c r="J197" s="92">
        <v>0</v>
      </c>
      <c r="K197" s="93">
        <v>0</v>
      </c>
      <c r="L197" s="93">
        <v>0</v>
      </c>
      <c r="M197" s="93">
        <v>0</v>
      </c>
      <c r="N197" s="93">
        <v>0</v>
      </c>
      <c r="O197" s="93">
        <v>0</v>
      </c>
      <c r="P197" s="93">
        <v>0</v>
      </c>
      <c r="Q197" s="93">
        <v>0</v>
      </c>
      <c r="R197" s="93">
        <v>0</v>
      </c>
      <c r="S197" s="93">
        <v>0</v>
      </c>
      <c r="T197" s="93">
        <v>0</v>
      </c>
      <c r="U197" s="92">
        <v>0</v>
      </c>
      <c r="V197" s="93">
        <v>0</v>
      </c>
      <c r="W197" s="93">
        <v>0</v>
      </c>
      <c r="X197" s="93">
        <v>0</v>
      </c>
      <c r="Y197" s="93">
        <v>0</v>
      </c>
      <c r="Z197" s="92">
        <v>0</v>
      </c>
      <c r="AA197" s="93">
        <v>0</v>
      </c>
      <c r="AB197" s="93">
        <v>0</v>
      </c>
      <c r="AC197" s="94">
        <v>0</v>
      </c>
      <c r="AD197" s="92">
        <v>0</v>
      </c>
      <c r="AE197" s="93">
        <v>0</v>
      </c>
      <c r="AF197" s="93">
        <v>0</v>
      </c>
      <c r="AG197" s="93" t="s">
        <v>94</v>
      </c>
      <c r="AH197" s="93" t="s">
        <v>94</v>
      </c>
      <c r="AI197" s="93" t="s">
        <v>94</v>
      </c>
      <c r="AJ197" s="93">
        <v>0</v>
      </c>
      <c r="AK197" s="93">
        <v>0</v>
      </c>
      <c r="AL197" s="93">
        <v>0</v>
      </c>
      <c r="AM197" s="93">
        <v>0</v>
      </c>
      <c r="AN197" s="93">
        <v>0</v>
      </c>
      <c r="AO197" s="93">
        <v>0</v>
      </c>
      <c r="AP197" s="93">
        <v>0</v>
      </c>
      <c r="AQ197" s="93">
        <v>0</v>
      </c>
      <c r="AR197" s="93">
        <v>0</v>
      </c>
      <c r="AS197" s="93">
        <v>0</v>
      </c>
      <c r="AT197" s="93">
        <v>0</v>
      </c>
      <c r="AU197" s="93">
        <v>0</v>
      </c>
      <c r="AV197" s="93">
        <v>0</v>
      </c>
      <c r="AW197" s="93">
        <v>0</v>
      </c>
      <c r="AX197" s="93">
        <v>0</v>
      </c>
      <c r="AY197" s="93">
        <v>0</v>
      </c>
      <c r="AZ197" s="93">
        <v>0</v>
      </c>
      <c r="BA197" s="94">
        <v>0</v>
      </c>
      <c r="BB197" s="92">
        <v>37.952612974109101</v>
      </c>
      <c r="BC197" s="93" t="s">
        <v>94</v>
      </c>
      <c r="BD197" s="93" t="s">
        <v>94</v>
      </c>
      <c r="BE197" s="93" t="s">
        <v>94</v>
      </c>
      <c r="BF197" s="93" t="s">
        <v>94</v>
      </c>
      <c r="BG197" s="93">
        <v>0</v>
      </c>
      <c r="BH197" s="93">
        <v>37.952612974109101</v>
      </c>
      <c r="BI197" s="93">
        <v>0</v>
      </c>
      <c r="BJ197" s="93">
        <v>0</v>
      </c>
      <c r="BK197" s="93">
        <v>0</v>
      </c>
      <c r="BL197" s="93">
        <v>0</v>
      </c>
      <c r="BM197" s="93">
        <v>0</v>
      </c>
      <c r="BN197" s="93">
        <v>0</v>
      </c>
      <c r="BO197" s="93">
        <v>0</v>
      </c>
      <c r="BP197" s="93">
        <v>0</v>
      </c>
      <c r="BQ197" s="93">
        <v>0</v>
      </c>
      <c r="BR197" s="93">
        <v>0</v>
      </c>
      <c r="BS197" s="93">
        <v>0</v>
      </c>
      <c r="BT197" s="93">
        <v>0</v>
      </c>
      <c r="BU197" s="92">
        <v>0</v>
      </c>
      <c r="BV197" s="93">
        <v>0</v>
      </c>
      <c r="BW197" s="93">
        <v>0</v>
      </c>
      <c r="BX197" s="94" t="s">
        <v>94</v>
      </c>
      <c r="BY197" s="94">
        <v>253.98872647367918</v>
      </c>
      <c r="BZ197" s="94">
        <v>104.64316423043852</v>
      </c>
    </row>
    <row r="199" spans="1:78" x14ac:dyDescent="0.25">
      <c r="A199" s="4" t="s">
        <v>12</v>
      </c>
      <c r="B199" s="87" t="s">
        <v>95</v>
      </c>
      <c r="C199" s="88" t="s">
        <v>91</v>
      </c>
      <c r="D199" s="89" t="s">
        <v>102</v>
      </c>
      <c r="E199" s="89"/>
      <c r="G199" s="4"/>
      <c r="H199" s="4"/>
      <c r="I199" s="96">
        <f>I193*0.041868</f>
        <v>79.538926500000002</v>
      </c>
      <c r="J199" s="96">
        <f t="shared" ref="J199:BU200" si="62">J193*0.041868</f>
        <v>0</v>
      </c>
      <c r="K199" s="96">
        <f t="shared" si="62"/>
        <v>0</v>
      </c>
      <c r="L199" s="96">
        <f t="shared" si="62"/>
        <v>0</v>
      </c>
      <c r="M199" s="96">
        <f t="shared" si="62"/>
        <v>0</v>
      </c>
      <c r="N199" s="96">
        <f t="shared" si="62"/>
        <v>0</v>
      </c>
      <c r="O199" s="96">
        <f t="shared" si="62"/>
        <v>0</v>
      </c>
      <c r="P199" s="96">
        <f t="shared" si="62"/>
        <v>0</v>
      </c>
      <c r="Q199" s="96">
        <f t="shared" si="62"/>
        <v>0</v>
      </c>
      <c r="R199" s="96">
        <f t="shared" si="62"/>
        <v>0</v>
      </c>
      <c r="S199" s="96">
        <f t="shared" si="62"/>
        <v>0</v>
      </c>
      <c r="T199" s="96">
        <f t="shared" si="62"/>
        <v>0</v>
      </c>
      <c r="U199" s="96">
        <f t="shared" si="62"/>
        <v>0</v>
      </c>
      <c r="V199" s="96">
        <f t="shared" si="62"/>
        <v>0</v>
      </c>
      <c r="W199" s="96">
        <f t="shared" si="62"/>
        <v>0</v>
      </c>
      <c r="X199" s="96">
        <f t="shared" si="62"/>
        <v>0</v>
      </c>
      <c r="Y199" s="96">
        <f t="shared" si="62"/>
        <v>0</v>
      </c>
      <c r="Z199" s="96">
        <f t="shared" si="62"/>
        <v>0</v>
      </c>
      <c r="AA199" s="96">
        <f t="shared" si="62"/>
        <v>0</v>
      </c>
      <c r="AB199" s="96">
        <f t="shared" si="62"/>
        <v>0</v>
      </c>
      <c r="AC199" s="96">
        <f t="shared" si="62"/>
        <v>0</v>
      </c>
      <c r="AD199" s="96">
        <f t="shared" si="62"/>
        <v>2.5994161</v>
      </c>
      <c r="AE199" s="96">
        <f t="shared" si="62"/>
        <v>0</v>
      </c>
      <c r="AF199" s="96">
        <f t="shared" si="62"/>
        <v>0</v>
      </c>
      <c r="AG199" s="96" t="e">
        <f t="shared" si="62"/>
        <v>#VALUE!</v>
      </c>
      <c r="AH199" s="96" t="e">
        <f t="shared" si="62"/>
        <v>#VALUE!</v>
      </c>
      <c r="AI199" s="96" t="e">
        <f t="shared" si="62"/>
        <v>#VALUE!</v>
      </c>
      <c r="AJ199" s="96">
        <f t="shared" si="62"/>
        <v>0</v>
      </c>
      <c r="AK199" s="96">
        <f t="shared" si="62"/>
        <v>0</v>
      </c>
      <c r="AL199" s="96">
        <f t="shared" si="62"/>
        <v>0.38161600000000001</v>
      </c>
      <c r="AM199" s="96">
        <f t="shared" si="62"/>
        <v>0</v>
      </c>
      <c r="AN199" s="96">
        <f t="shared" si="62"/>
        <v>0</v>
      </c>
      <c r="AO199" s="96">
        <f t="shared" si="62"/>
        <v>0</v>
      </c>
      <c r="AP199" s="96">
        <f t="shared" si="62"/>
        <v>0</v>
      </c>
      <c r="AQ199" s="96">
        <f t="shared" si="62"/>
        <v>4.4805000000000001E-3</v>
      </c>
      <c r="AR199" s="96">
        <f t="shared" si="62"/>
        <v>0</v>
      </c>
      <c r="AS199" s="96">
        <f t="shared" si="62"/>
        <v>2.1917056000000006</v>
      </c>
      <c r="AT199" s="96">
        <f t="shared" si="62"/>
        <v>2.1613999999999998E-2</v>
      </c>
      <c r="AU199" s="96">
        <f t="shared" si="62"/>
        <v>0</v>
      </c>
      <c r="AV199" s="96">
        <f t="shared" si="62"/>
        <v>0</v>
      </c>
      <c r="AW199" s="96">
        <f t="shared" si="62"/>
        <v>0</v>
      </c>
      <c r="AX199" s="96">
        <f t="shared" si="62"/>
        <v>0</v>
      </c>
      <c r="AY199" s="96">
        <f t="shared" si="62"/>
        <v>0</v>
      </c>
      <c r="AZ199" s="96">
        <f t="shared" si="62"/>
        <v>0</v>
      </c>
      <c r="BA199" s="96">
        <f t="shared" si="62"/>
        <v>7.2987893999999995</v>
      </c>
      <c r="BB199" s="96">
        <f t="shared" si="62"/>
        <v>1.74386</v>
      </c>
      <c r="BC199" s="96" t="e">
        <f t="shared" si="62"/>
        <v>#VALUE!</v>
      </c>
      <c r="BD199" s="96" t="e">
        <f t="shared" si="62"/>
        <v>#VALUE!</v>
      </c>
      <c r="BE199" s="96" t="e">
        <f t="shared" si="62"/>
        <v>#VALUE!</v>
      </c>
      <c r="BF199" s="96" t="e">
        <f t="shared" si="62"/>
        <v>#VALUE!</v>
      </c>
      <c r="BG199" s="96">
        <f t="shared" si="62"/>
        <v>8.7111999999999981E-2</v>
      </c>
      <c r="BH199" s="96">
        <f t="shared" si="62"/>
        <v>0</v>
      </c>
      <c r="BI199" s="96">
        <f t="shared" si="62"/>
        <v>1.2473520000000002</v>
      </c>
      <c r="BJ199" s="96">
        <f t="shared" si="62"/>
        <v>0</v>
      </c>
      <c r="BK199" s="96">
        <f t="shared" si="62"/>
        <v>0.248862</v>
      </c>
      <c r="BL199" s="96">
        <f t="shared" si="62"/>
        <v>0.16053399999999998</v>
      </c>
      <c r="BM199" s="96">
        <f t="shared" si="62"/>
        <v>0</v>
      </c>
      <c r="BN199" s="96">
        <f t="shared" si="62"/>
        <v>0</v>
      </c>
      <c r="BO199" s="96">
        <f t="shared" si="62"/>
        <v>0</v>
      </c>
      <c r="BP199" s="96">
        <f t="shared" si="62"/>
        <v>0</v>
      </c>
      <c r="BQ199" s="96">
        <f t="shared" si="62"/>
        <v>0</v>
      </c>
      <c r="BR199" s="96">
        <f t="shared" si="62"/>
        <v>0</v>
      </c>
      <c r="BS199" s="96">
        <f t="shared" si="62"/>
        <v>0</v>
      </c>
      <c r="BT199" s="96">
        <f t="shared" si="62"/>
        <v>0</v>
      </c>
      <c r="BU199" s="96">
        <f t="shared" si="62"/>
        <v>0.13134599999999999</v>
      </c>
      <c r="BV199" s="96">
        <f t="shared" ref="BV199:BZ203" si="63">BV193*0.041868</f>
        <v>0</v>
      </c>
      <c r="BW199" s="96">
        <f t="shared" si="63"/>
        <v>0.13134599999999999</v>
      </c>
      <c r="BX199" s="96" t="e">
        <f t="shared" si="63"/>
        <v>#VALUE!</v>
      </c>
      <c r="BY199" s="96">
        <f t="shared" si="63"/>
        <v>31.451487000000004</v>
      </c>
      <c r="BZ199" s="96">
        <f t="shared" si="63"/>
        <v>36.314028</v>
      </c>
    </row>
    <row r="200" spans="1:78" x14ac:dyDescent="0.25">
      <c r="B200" s="95" t="s">
        <v>97</v>
      </c>
      <c r="C200" s="88" t="s">
        <v>91</v>
      </c>
      <c r="D200" s="89" t="s">
        <v>102</v>
      </c>
      <c r="E200" s="89"/>
      <c r="H200" s="4"/>
      <c r="I200" s="96">
        <f t="shared" ref="I200:X203" si="64">I194*0.041868</f>
        <v>114.56998400000001</v>
      </c>
      <c r="J200" s="96">
        <f t="shared" si="64"/>
        <v>0</v>
      </c>
      <c r="K200" s="96">
        <f t="shared" si="64"/>
        <v>0</v>
      </c>
      <c r="L200" s="96">
        <f t="shared" si="64"/>
        <v>0</v>
      </c>
      <c r="M200" s="96">
        <f t="shared" si="64"/>
        <v>0</v>
      </c>
      <c r="N200" s="96">
        <f t="shared" si="64"/>
        <v>0</v>
      </c>
      <c r="O200" s="96">
        <f t="shared" si="64"/>
        <v>0</v>
      </c>
      <c r="P200" s="96">
        <f t="shared" si="64"/>
        <v>0</v>
      </c>
      <c r="Q200" s="96">
        <f t="shared" si="64"/>
        <v>0</v>
      </c>
      <c r="R200" s="96">
        <f t="shared" si="64"/>
        <v>0</v>
      </c>
      <c r="S200" s="96">
        <f t="shared" si="64"/>
        <v>0</v>
      </c>
      <c r="T200" s="96">
        <f t="shared" si="64"/>
        <v>0</v>
      </c>
      <c r="U200" s="96">
        <f t="shared" si="64"/>
        <v>0</v>
      </c>
      <c r="V200" s="96">
        <f t="shared" si="64"/>
        <v>0</v>
      </c>
      <c r="W200" s="96">
        <f t="shared" si="64"/>
        <v>0</v>
      </c>
      <c r="X200" s="96">
        <f t="shared" si="64"/>
        <v>0</v>
      </c>
      <c r="Y200" s="96">
        <f t="shared" si="62"/>
        <v>0</v>
      </c>
      <c r="Z200" s="96">
        <f t="shared" si="62"/>
        <v>9.0450000000000003E-2</v>
      </c>
      <c r="AA200" s="96">
        <f t="shared" si="62"/>
        <v>9.0450000000000003E-2</v>
      </c>
      <c r="AB200" s="96">
        <f t="shared" si="62"/>
        <v>0</v>
      </c>
      <c r="AC200" s="96">
        <f t="shared" si="62"/>
        <v>0</v>
      </c>
      <c r="AD200" s="96">
        <f t="shared" si="62"/>
        <v>10.266128</v>
      </c>
      <c r="AE200" s="96">
        <f t="shared" si="62"/>
        <v>0</v>
      </c>
      <c r="AF200" s="96">
        <f t="shared" si="62"/>
        <v>0</v>
      </c>
      <c r="AG200" s="96" t="e">
        <f t="shared" si="62"/>
        <v>#VALUE!</v>
      </c>
      <c r="AH200" s="96" t="e">
        <f t="shared" si="62"/>
        <v>#VALUE!</v>
      </c>
      <c r="AI200" s="96" t="e">
        <f t="shared" si="62"/>
        <v>#VALUE!</v>
      </c>
      <c r="AJ200" s="96">
        <f t="shared" si="62"/>
        <v>0</v>
      </c>
      <c r="AK200" s="96">
        <f t="shared" si="62"/>
        <v>0</v>
      </c>
      <c r="AL200" s="96">
        <f t="shared" si="62"/>
        <v>0</v>
      </c>
      <c r="AM200" s="96">
        <f t="shared" si="62"/>
        <v>0.8246</v>
      </c>
      <c r="AN200" s="96">
        <f t="shared" si="62"/>
        <v>0</v>
      </c>
      <c r="AO200" s="96">
        <f t="shared" si="62"/>
        <v>0</v>
      </c>
      <c r="AP200" s="96">
        <f t="shared" si="62"/>
        <v>0</v>
      </c>
      <c r="AQ200" s="96">
        <f t="shared" si="62"/>
        <v>0</v>
      </c>
      <c r="AR200" s="96">
        <f t="shared" si="62"/>
        <v>0</v>
      </c>
      <c r="AS200" s="96">
        <f t="shared" si="62"/>
        <v>8.0679280000000002</v>
      </c>
      <c r="AT200" s="96">
        <f t="shared" si="62"/>
        <v>1.3735999999999999</v>
      </c>
      <c r="AU200" s="96">
        <f t="shared" si="62"/>
        <v>0</v>
      </c>
      <c r="AV200" s="96">
        <f t="shared" si="62"/>
        <v>0</v>
      </c>
      <c r="AW200" s="96">
        <f t="shared" si="62"/>
        <v>0</v>
      </c>
      <c r="AX200" s="96">
        <f t="shared" si="62"/>
        <v>0</v>
      </c>
      <c r="AY200" s="96">
        <f t="shared" si="62"/>
        <v>0</v>
      </c>
      <c r="AZ200" s="96">
        <f t="shared" si="62"/>
        <v>0</v>
      </c>
      <c r="BA200" s="96">
        <f t="shared" si="62"/>
        <v>1.1691000000000003</v>
      </c>
      <c r="BB200" s="96">
        <f t="shared" si="62"/>
        <v>3.2883060000000004</v>
      </c>
      <c r="BC200" s="96" t="e">
        <f t="shared" si="62"/>
        <v>#VALUE!</v>
      </c>
      <c r="BD200" s="96" t="e">
        <f t="shared" si="62"/>
        <v>#VALUE!</v>
      </c>
      <c r="BE200" s="96" t="e">
        <f t="shared" si="62"/>
        <v>#VALUE!</v>
      </c>
      <c r="BF200" s="96" t="e">
        <f t="shared" si="62"/>
        <v>#VALUE!</v>
      </c>
      <c r="BG200" s="96">
        <f t="shared" si="62"/>
        <v>0</v>
      </c>
      <c r="BH200" s="96">
        <f t="shared" si="62"/>
        <v>0</v>
      </c>
      <c r="BI200" s="96">
        <f t="shared" si="62"/>
        <v>2.7620000000000005</v>
      </c>
      <c r="BJ200" s="96">
        <f t="shared" si="62"/>
        <v>0</v>
      </c>
      <c r="BK200" s="96">
        <f t="shared" si="62"/>
        <v>0.49800000000000005</v>
      </c>
      <c r="BL200" s="96">
        <f t="shared" si="62"/>
        <v>0</v>
      </c>
      <c r="BM200" s="96">
        <f t="shared" si="62"/>
        <v>0</v>
      </c>
      <c r="BN200" s="96">
        <f t="shared" si="62"/>
        <v>2.8306000000000005E-2</v>
      </c>
      <c r="BO200" s="96">
        <f t="shared" si="62"/>
        <v>0</v>
      </c>
      <c r="BP200" s="96">
        <f t="shared" si="62"/>
        <v>0</v>
      </c>
      <c r="BQ200" s="96">
        <f t="shared" si="62"/>
        <v>0</v>
      </c>
      <c r="BR200" s="96">
        <f t="shared" si="62"/>
        <v>0</v>
      </c>
      <c r="BS200" s="96">
        <f t="shared" si="62"/>
        <v>0</v>
      </c>
      <c r="BT200" s="96">
        <f t="shared" si="62"/>
        <v>0</v>
      </c>
      <c r="BU200" s="96">
        <f t="shared" si="62"/>
        <v>0</v>
      </c>
      <c r="BV200" s="96">
        <f t="shared" si="63"/>
        <v>0</v>
      </c>
      <c r="BW200" s="96">
        <f t="shared" si="63"/>
        <v>0</v>
      </c>
      <c r="BX200" s="96" t="e">
        <f t="shared" si="63"/>
        <v>#VALUE!</v>
      </c>
      <c r="BY200" s="96">
        <f t="shared" si="63"/>
        <v>36.936</v>
      </c>
      <c r="BZ200" s="96">
        <f t="shared" si="63"/>
        <v>62.82</v>
      </c>
    </row>
    <row r="201" spans="1:78" x14ac:dyDescent="0.25">
      <c r="B201" s="3" t="s">
        <v>99</v>
      </c>
      <c r="C201" s="88" t="s">
        <v>91</v>
      </c>
      <c r="D201" s="89" t="s">
        <v>102</v>
      </c>
      <c r="H201" s="4"/>
      <c r="I201" s="96">
        <f t="shared" si="64"/>
        <v>168.25528939200001</v>
      </c>
      <c r="J201" s="96">
        <f t="shared" ref="J201:BU203" si="65">J195*0.041868</f>
        <v>0</v>
      </c>
      <c r="K201" s="96">
        <f t="shared" si="65"/>
        <v>0</v>
      </c>
      <c r="L201" s="96">
        <f t="shared" si="65"/>
        <v>0</v>
      </c>
      <c r="M201" s="96">
        <f t="shared" si="65"/>
        <v>0</v>
      </c>
      <c r="N201" s="96">
        <f t="shared" si="65"/>
        <v>0</v>
      </c>
      <c r="O201" s="96">
        <f t="shared" si="65"/>
        <v>0</v>
      </c>
      <c r="P201" s="96">
        <f t="shared" si="65"/>
        <v>0</v>
      </c>
      <c r="Q201" s="96">
        <f t="shared" si="65"/>
        <v>0</v>
      </c>
      <c r="R201" s="96">
        <f t="shared" si="65"/>
        <v>0</v>
      </c>
      <c r="S201" s="96">
        <f t="shared" si="65"/>
        <v>0</v>
      </c>
      <c r="T201" s="96">
        <f t="shared" si="65"/>
        <v>0</v>
      </c>
      <c r="U201" s="96">
        <f t="shared" si="65"/>
        <v>9.3600000000000017E-2</v>
      </c>
      <c r="V201" s="96">
        <f t="shared" si="65"/>
        <v>9.3600000000000017E-2</v>
      </c>
      <c r="W201" s="96">
        <f t="shared" si="65"/>
        <v>0</v>
      </c>
      <c r="X201" s="96">
        <f t="shared" si="65"/>
        <v>0</v>
      </c>
      <c r="Y201" s="96">
        <f t="shared" si="65"/>
        <v>0</v>
      </c>
      <c r="Z201" s="96">
        <f t="shared" si="65"/>
        <v>0</v>
      </c>
      <c r="AA201" s="96">
        <f t="shared" si="65"/>
        <v>0</v>
      </c>
      <c r="AB201" s="96">
        <f t="shared" si="65"/>
        <v>0</v>
      </c>
      <c r="AC201" s="96">
        <f t="shared" si="65"/>
        <v>0</v>
      </c>
      <c r="AD201" s="96">
        <f t="shared" si="65"/>
        <v>10.137573</v>
      </c>
      <c r="AE201" s="96">
        <f t="shared" si="65"/>
        <v>0</v>
      </c>
      <c r="AF201" s="96">
        <f t="shared" si="65"/>
        <v>0</v>
      </c>
      <c r="AG201" s="96" t="e">
        <f t="shared" si="65"/>
        <v>#VALUE!</v>
      </c>
      <c r="AH201" s="96" t="e">
        <f t="shared" si="65"/>
        <v>#VALUE!</v>
      </c>
      <c r="AI201" s="96" t="e">
        <f t="shared" si="65"/>
        <v>#VALUE!</v>
      </c>
      <c r="AJ201" s="96">
        <f t="shared" si="65"/>
        <v>0</v>
      </c>
      <c r="AK201" s="96">
        <f t="shared" si="65"/>
        <v>0</v>
      </c>
      <c r="AL201" s="96">
        <f t="shared" si="65"/>
        <v>0.50596809999999992</v>
      </c>
      <c r="AM201" s="96">
        <f t="shared" si="65"/>
        <v>2.7471758999999993</v>
      </c>
      <c r="AN201" s="96">
        <f t="shared" si="65"/>
        <v>0</v>
      </c>
      <c r="AO201" s="96">
        <f t="shared" si="65"/>
        <v>0</v>
      </c>
      <c r="AP201" s="96">
        <f t="shared" si="65"/>
        <v>0</v>
      </c>
      <c r="AQ201" s="96">
        <f t="shared" si="65"/>
        <v>0</v>
      </c>
      <c r="AR201" s="96">
        <f t="shared" si="65"/>
        <v>0</v>
      </c>
      <c r="AS201" s="96">
        <f t="shared" si="65"/>
        <v>6.8844289999999999</v>
      </c>
      <c r="AT201" s="96">
        <f t="shared" si="65"/>
        <v>0</v>
      </c>
      <c r="AU201" s="96">
        <f t="shared" si="65"/>
        <v>0</v>
      </c>
      <c r="AV201" s="96">
        <f t="shared" si="65"/>
        <v>0</v>
      </c>
      <c r="AW201" s="96">
        <f t="shared" si="65"/>
        <v>0</v>
      </c>
      <c r="AX201" s="96">
        <f t="shared" si="65"/>
        <v>0</v>
      </c>
      <c r="AY201" s="96">
        <f t="shared" si="65"/>
        <v>0</v>
      </c>
      <c r="AZ201" s="96">
        <f t="shared" si="65"/>
        <v>0</v>
      </c>
      <c r="BA201" s="96">
        <f t="shared" si="65"/>
        <v>3.9771000000000001</v>
      </c>
      <c r="BB201" s="96">
        <f t="shared" si="65"/>
        <v>2.653416392</v>
      </c>
      <c r="BC201" s="96" t="e">
        <f t="shared" si="65"/>
        <v>#VALUE!</v>
      </c>
      <c r="BD201" s="96" t="e">
        <f t="shared" si="65"/>
        <v>#VALUE!</v>
      </c>
      <c r="BE201" s="96" t="e">
        <f t="shared" si="65"/>
        <v>#VALUE!</v>
      </c>
      <c r="BF201" s="96" t="e">
        <f t="shared" si="65"/>
        <v>#VALUE!</v>
      </c>
      <c r="BG201" s="96">
        <f t="shared" si="65"/>
        <v>0</v>
      </c>
      <c r="BH201" s="96">
        <f t="shared" si="65"/>
        <v>0</v>
      </c>
      <c r="BI201" s="96">
        <f t="shared" si="65"/>
        <v>1.6879999999999999</v>
      </c>
      <c r="BJ201" s="96">
        <f t="shared" si="65"/>
        <v>0</v>
      </c>
      <c r="BK201" s="96">
        <f t="shared" si="65"/>
        <v>0</v>
      </c>
      <c r="BL201" s="96">
        <f t="shared" si="65"/>
        <v>0</v>
      </c>
      <c r="BM201" s="96">
        <f t="shared" si="65"/>
        <v>0</v>
      </c>
      <c r="BN201" s="96">
        <f t="shared" si="65"/>
        <v>0.12916800000000001</v>
      </c>
      <c r="BO201" s="96">
        <f t="shared" si="65"/>
        <v>0.21535639200000001</v>
      </c>
      <c r="BP201" s="96">
        <f t="shared" si="65"/>
        <v>0.620892</v>
      </c>
      <c r="BQ201" s="96">
        <f t="shared" si="65"/>
        <v>0</v>
      </c>
      <c r="BR201" s="96">
        <f t="shared" si="65"/>
        <v>0</v>
      </c>
      <c r="BS201" s="96">
        <f t="shared" si="65"/>
        <v>0</v>
      </c>
      <c r="BT201" s="96">
        <f t="shared" si="65"/>
        <v>0</v>
      </c>
      <c r="BU201" s="96">
        <f t="shared" si="65"/>
        <v>0</v>
      </c>
      <c r="BV201" s="96">
        <f t="shared" si="63"/>
        <v>0</v>
      </c>
      <c r="BW201" s="96">
        <f t="shared" si="63"/>
        <v>0</v>
      </c>
      <c r="BX201" s="96" t="e">
        <f t="shared" si="63"/>
        <v>#VALUE!</v>
      </c>
      <c r="BY201" s="96">
        <f t="shared" si="63"/>
        <v>51.543999999999997</v>
      </c>
      <c r="BZ201" s="96">
        <f t="shared" si="63"/>
        <v>99.849599999999995</v>
      </c>
    </row>
    <row r="202" spans="1:78" x14ac:dyDescent="0.25">
      <c r="A202" s="87"/>
      <c r="B202" s="95" t="s">
        <v>98</v>
      </c>
      <c r="C202" s="88" t="s">
        <v>91</v>
      </c>
      <c r="D202" s="89" t="s">
        <v>102</v>
      </c>
      <c r="E202" s="89"/>
      <c r="F202" s="95"/>
      <c r="G202" s="95"/>
      <c r="H202" s="95"/>
      <c r="I202" s="96">
        <f t="shared" si="64"/>
        <v>118.72370000000001</v>
      </c>
      <c r="J202" s="96">
        <f t="shared" si="65"/>
        <v>0</v>
      </c>
      <c r="K202" s="96">
        <f t="shared" si="65"/>
        <v>0</v>
      </c>
      <c r="L202" s="96">
        <f t="shared" si="65"/>
        <v>0</v>
      </c>
      <c r="M202" s="96">
        <f t="shared" si="65"/>
        <v>0</v>
      </c>
      <c r="N202" s="96">
        <f t="shared" si="65"/>
        <v>0</v>
      </c>
      <c r="O202" s="96">
        <f t="shared" si="65"/>
        <v>0</v>
      </c>
      <c r="P202" s="96">
        <f t="shared" si="65"/>
        <v>0</v>
      </c>
      <c r="Q202" s="96">
        <f t="shared" si="65"/>
        <v>0</v>
      </c>
      <c r="R202" s="96">
        <f t="shared" si="65"/>
        <v>0</v>
      </c>
      <c r="S202" s="96">
        <f t="shared" si="65"/>
        <v>0</v>
      </c>
      <c r="T202" s="96">
        <f t="shared" si="65"/>
        <v>0</v>
      </c>
      <c r="U202" s="96">
        <f t="shared" si="65"/>
        <v>0</v>
      </c>
      <c r="V202" s="96">
        <f t="shared" si="65"/>
        <v>0</v>
      </c>
      <c r="W202" s="96">
        <f t="shared" si="65"/>
        <v>0</v>
      </c>
      <c r="X202" s="96">
        <f t="shared" si="65"/>
        <v>0</v>
      </c>
      <c r="Y202" s="96">
        <f t="shared" si="65"/>
        <v>0</v>
      </c>
      <c r="Z202" s="96">
        <f t="shared" si="65"/>
        <v>0</v>
      </c>
      <c r="AA202" s="96">
        <f t="shared" si="65"/>
        <v>0</v>
      </c>
      <c r="AB202" s="96">
        <f t="shared" si="65"/>
        <v>0</v>
      </c>
      <c r="AC202" s="96">
        <f t="shared" si="65"/>
        <v>0</v>
      </c>
      <c r="AD202" s="96">
        <f t="shared" si="65"/>
        <v>7.2767000000000008</v>
      </c>
      <c r="AE202" s="96">
        <f t="shared" si="65"/>
        <v>0</v>
      </c>
      <c r="AF202" s="96">
        <f t="shared" si="65"/>
        <v>0</v>
      </c>
      <c r="AG202" s="96" t="e">
        <f t="shared" si="65"/>
        <v>#VALUE!</v>
      </c>
      <c r="AH202" s="96" t="e">
        <f t="shared" si="65"/>
        <v>#VALUE!</v>
      </c>
      <c r="AI202" s="96" t="e">
        <f t="shared" si="65"/>
        <v>#VALUE!</v>
      </c>
      <c r="AJ202" s="96">
        <f t="shared" si="65"/>
        <v>0</v>
      </c>
      <c r="AK202" s="96">
        <f t="shared" si="65"/>
        <v>0</v>
      </c>
      <c r="AL202" s="96">
        <f t="shared" si="65"/>
        <v>0.78370000000000006</v>
      </c>
      <c r="AM202" s="96">
        <f t="shared" si="65"/>
        <v>0</v>
      </c>
      <c r="AN202" s="96">
        <f t="shared" si="65"/>
        <v>0</v>
      </c>
      <c r="AO202" s="96">
        <f t="shared" si="65"/>
        <v>0</v>
      </c>
      <c r="AP202" s="96">
        <f t="shared" si="65"/>
        <v>0</v>
      </c>
      <c r="AQ202" s="96">
        <f t="shared" si="65"/>
        <v>0</v>
      </c>
      <c r="AR202" s="96">
        <f t="shared" si="65"/>
        <v>0</v>
      </c>
      <c r="AS202" s="96">
        <f t="shared" si="65"/>
        <v>6.4930000000000003</v>
      </c>
      <c r="AT202" s="96">
        <f t="shared" si="65"/>
        <v>0</v>
      </c>
      <c r="AU202" s="96">
        <f t="shared" si="65"/>
        <v>0</v>
      </c>
      <c r="AV202" s="96">
        <f t="shared" si="65"/>
        <v>0</v>
      </c>
      <c r="AW202" s="96">
        <f t="shared" si="65"/>
        <v>0</v>
      </c>
      <c r="AX202" s="96">
        <f t="shared" si="65"/>
        <v>0</v>
      </c>
      <c r="AY202" s="96">
        <f t="shared" si="65"/>
        <v>0</v>
      </c>
      <c r="AZ202" s="96">
        <f t="shared" si="65"/>
        <v>0</v>
      </c>
      <c r="BA202" s="96">
        <f t="shared" si="65"/>
        <v>0.99900000000000011</v>
      </c>
      <c r="BB202" s="96">
        <f t="shared" si="65"/>
        <v>9.343</v>
      </c>
      <c r="BC202" s="96" t="e">
        <f t="shared" si="65"/>
        <v>#VALUE!</v>
      </c>
      <c r="BD202" s="96" t="e">
        <f t="shared" si="65"/>
        <v>#VALUE!</v>
      </c>
      <c r="BE202" s="96" t="e">
        <f t="shared" si="65"/>
        <v>#VALUE!</v>
      </c>
      <c r="BF202" s="96" t="e">
        <f t="shared" si="65"/>
        <v>#VALUE!</v>
      </c>
      <c r="BG202" s="96">
        <f t="shared" si="65"/>
        <v>0</v>
      </c>
      <c r="BH202" s="96">
        <f t="shared" si="65"/>
        <v>0</v>
      </c>
      <c r="BI202" s="96">
        <f t="shared" si="65"/>
        <v>0.86699999999999999</v>
      </c>
      <c r="BJ202" s="96">
        <f t="shared" si="65"/>
        <v>0</v>
      </c>
      <c r="BK202" s="96">
        <f t="shared" si="65"/>
        <v>0.5</v>
      </c>
      <c r="BL202" s="96">
        <f t="shared" si="65"/>
        <v>0</v>
      </c>
      <c r="BM202" s="96">
        <f t="shared" si="65"/>
        <v>0</v>
      </c>
      <c r="BN202" s="96">
        <f t="shared" si="65"/>
        <v>0</v>
      </c>
      <c r="BO202" s="96">
        <f t="shared" si="65"/>
        <v>0</v>
      </c>
      <c r="BP202" s="96">
        <f t="shared" si="65"/>
        <v>0</v>
      </c>
      <c r="BQ202" s="96">
        <f t="shared" si="65"/>
        <v>0</v>
      </c>
      <c r="BR202" s="96">
        <f t="shared" si="65"/>
        <v>0</v>
      </c>
      <c r="BS202" s="96">
        <f t="shared" si="65"/>
        <v>0</v>
      </c>
      <c r="BT202" s="96">
        <f t="shared" si="65"/>
        <v>7.9760000000000009</v>
      </c>
      <c r="BU202" s="96">
        <f t="shared" si="65"/>
        <v>0.34600000000000003</v>
      </c>
      <c r="BV202" s="96">
        <f t="shared" si="63"/>
        <v>0</v>
      </c>
      <c r="BW202" s="96">
        <f t="shared" si="63"/>
        <v>0.34600000000000003</v>
      </c>
      <c r="BX202" s="96" t="e">
        <f t="shared" si="63"/>
        <v>#VALUE!</v>
      </c>
      <c r="BY202" s="96">
        <f t="shared" si="63"/>
        <v>11.983000000000001</v>
      </c>
      <c r="BZ202" s="96">
        <f t="shared" si="63"/>
        <v>88.775999999999996</v>
      </c>
    </row>
    <row r="203" spans="1:78" x14ac:dyDescent="0.25">
      <c r="B203" s="3" t="s">
        <v>100</v>
      </c>
      <c r="C203" s="88" t="s">
        <v>91</v>
      </c>
      <c r="D203" s="89" t="s">
        <v>102</v>
      </c>
      <c r="E203" s="89"/>
      <c r="H203" s="4"/>
      <c r="I203" s="96">
        <f t="shared" si="64"/>
        <v>16.604199999999999</v>
      </c>
      <c r="J203" s="96">
        <f t="shared" si="65"/>
        <v>0</v>
      </c>
      <c r="K203" s="96">
        <f t="shared" si="65"/>
        <v>0</v>
      </c>
      <c r="L203" s="96">
        <f t="shared" si="65"/>
        <v>0</v>
      </c>
      <c r="M203" s="96">
        <f t="shared" si="65"/>
        <v>0</v>
      </c>
      <c r="N203" s="96">
        <f t="shared" si="65"/>
        <v>0</v>
      </c>
      <c r="O203" s="96">
        <f t="shared" si="65"/>
        <v>0</v>
      </c>
      <c r="P203" s="96">
        <f t="shared" si="65"/>
        <v>0</v>
      </c>
      <c r="Q203" s="96">
        <f t="shared" si="65"/>
        <v>0</v>
      </c>
      <c r="R203" s="96">
        <f t="shared" si="65"/>
        <v>0</v>
      </c>
      <c r="S203" s="96">
        <f t="shared" si="65"/>
        <v>0</v>
      </c>
      <c r="T203" s="96">
        <f t="shared" si="65"/>
        <v>0</v>
      </c>
      <c r="U203" s="96">
        <f t="shared" si="65"/>
        <v>0</v>
      </c>
      <c r="V203" s="96">
        <f t="shared" si="65"/>
        <v>0</v>
      </c>
      <c r="W203" s="96">
        <f t="shared" si="65"/>
        <v>0</v>
      </c>
      <c r="X203" s="96">
        <f t="shared" si="65"/>
        <v>0</v>
      </c>
      <c r="Y203" s="96">
        <f t="shared" si="65"/>
        <v>0</v>
      </c>
      <c r="Z203" s="96">
        <f t="shared" si="65"/>
        <v>0</v>
      </c>
      <c r="AA203" s="96">
        <f t="shared" si="65"/>
        <v>0</v>
      </c>
      <c r="AB203" s="96">
        <f t="shared" si="65"/>
        <v>0</v>
      </c>
      <c r="AC203" s="96">
        <f t="shared" si="65"/>
        <v>0</v>
      </c>
      <c r="AD203" s="96">
        <f t="shared" si="65"/>
        <v>0</v>
      </c>
      <c r="AE203" s="96">
        <f t="shared" si="65"/>
        <v>0</v>
      </c>
      <c r="AF203" s="96">
        <f t="shared" si="65"/>
        <v>0</v>
      </c>
      <c r="AG203" s="96" t="e">
        <f t="shared" si="65"/>
        <v>#VALUE!</v>
      </c>
      <c r="AH203" s="96" t="e">
        <f t="shared" si="65"/>
        <v>#VALUE!</v>
      </c>
      <c r="AI203" s="96" t="e">
        <f t="shared" si="65"/>
        <v>#VALUE!</v>
      </c>
      <c r="AJ203" s="96">
        <f t="shared" si="65"/>
        <v>0</v>
      </c>
      <c r="AK203" s="96">
        <f t="shared" si="65"/>
        <v>0</v>
      </c>
      <c r="AL203" s="96">
        <f t="shared" si="65"/>
        <v>0</v>
      </c>
      <c r="AM203" s="96">
        <f t="shared" si="65"/>
        <v>0</v>
      </c>
      <c r="AN203" s="96">
        <f t="shared" si="65"/>
        <v>0</v>
      </c>
      <c r="AO203" s="96">
        <f t="shared" si="65"/>
        <v>0</v>
      </c>
      <c r="AP203" s="96">
        <f t="shared" si="65"/>
        <v>0</v>
      </c>
      <c r="AQ203" s="96">
        <f t="shared" si="65"/>
        <v>0</v>
      </c>
      <c r="AR203" s="96">
        <f t="shared" si="65"/>
        <v>0</v>
      </c>
      <c r="AS203" s="96">
        <f t="shared" si="65"/>
        <v>0</v>
      </c>
      <c r="AT203" s="96">
        <f t="shared" si="65"/>
        <v>0</v>
      </c>
      <c r="AU203" s="96">
        <f t="shared" si="65"/>
        <v>0</v>
      </c>
      <c r="AV203" s="96">
        <f t="shared" si="65"/>
        <v>0</v>
      </c>
      <c r="AW203" s="96">
        <f t="shared" si="65"/>
        <v>0</v>
      </c>
      <c r="AX203" s="96">
        <f t="shared" si="65"/>
        <v>0</v>
      </c>
      <c r="AY203" s="96">
        <f t="shared" si="65"/>
        <v>0</v>
      </c>
      <c r="AZ203" s="96">
        <f t="shared" si="65"/>
        <v>0</v>
      </c>
      <c r="BA203" s="96">
        <f t="shared" si="65"/>
        <v>0</v>
      </c>
      <c r="BB203" s="96">
        <f t="shared" si="65"/>
        <v>1.589</v>
      </c>
      <c r="BC203" s="96" t="e">
        <f t="shared" si="65"/>
        <v>#VALUE!</v>
      </c>
      <c r="BD203" s="96" t="e">
        <f t="shared" si="65"/>
        <v>#VALUE!</v>
      </c>
      <c r="BE203" s="96" t="e">
        <f t="shared" si="65"/>
        <v>#VALUE!</v>
      </c>
      <c r="BF203" s="96" t="e">
        <f t="shared" si="65"/>
        <v>#VALUE!</v>
      </c>
      <c r="BG203" s="96">
        <f t="shared" si="65"/>
        <v>0</v>
      </c>
      <c r="BH203" s="96">
        <f t="shared" si="65"/>
        <v>1.589</v>
      </c>
      <c r="BI203" s="96">
        <f t="shared" si="65"/>
        <v>0</v>
      </c>
      <c r="BJ203" s="96">
        <f t="shared" si="65"/>
        <v>0</v>
      </c>
      <c r="BK203" s="96">
        <f t="shared" si="65"/>
        <v>0</v>
      </c>
      <c r="BL203" s="96">
        <f t="shared" si="65"/>
        <v>0</v>
      </c>
      <c r="BM203" s="96">
        <f t="shared" si="65"/>
        <v>0</v>
      </c>
      <c r="BN203" s="96">
        <f t="shared" si="65"/>
        <v>0</v>
      </c>
      <c r="BO203" s="96">
        <f t="shared" si="65"/>
        <v>0</v>
      </c>
      <c r="BP203" s="96">
        <f t="shared" si="65"/>
        <v>0</v>
      </c>
      <c r="BQ203" s="96">
        <f t="shared" si="65"/>
        <v>0</v>
      </c>
      <c r="BR203" s="96">
        <f t="shared" si="65"/>
        <v>0</v>
      </c>
      <c r="BS203" s="96">
        <f t="shared" si="65"/>
        <v>0</v>
      </c>
      <c r="BT203" s="96">
        <f t="shared" si="65"/>
        <v>0</v>
      </c>
      <c r="BU203" s="96">
        <f t="shared" si="65"/>
        <v>0</v>
      </c>
      <c r="BV203" s="96">
        <f t="shared" si="63"/>
        <v>0</v>
      </c>
      <c r="BW203" s="96">
        <f t="shared" si="63"/>
        <v>0</v>
      </c>
      <c r="BX203" s="96" t="e">
        <f t="shared" si="63"/>
        <v>#VALUE!</v>
      </c>
      <c r="BY203" s="96">
        <f t="shared" si="63"/>
        <v>10.634</v>
      </c>
      <c r="BZ203" s="96">
        <f t="shared" si="63"/>
        <v>4.3811999999999998</v>
      </c>
    </row>
    <row r="204" spans="1:78" x14ac:dyDescent="0.25">
      <c r="B204" s="3" t="s">
        <v>101</v>
      </c>
      <c r="C204" s="88" t="s">
        <v>91</v>
      </c>
      <c r="D204" s="89" t="s">
        <v>102</v>
      </c>
      <c r="H204" s="4"/>
      <c r="I204" s="96">
        <f>SUM(I199:I203)</f>
        <v>497.69209989199999</v>
      </c>
    </row>
    <row r="206" spans="1:78" x14ac:dyDescent="0.25">
      <c r="D206" s="97" t="s">
        <v>104</v>
      </c>
      <c r="I206" s="96">
        <f>I187+I204</f>
        <v>1402.9171959199998</v>
      </c>
    </row>
    <row r="210" spans="1:78" x14ac:dyDescent="0.25">
      <c r="B210" s="4" t="s">
        <v>183</v>
      </c>
    </row>
    <row r="211" spans="1:78" ht="81" x14ac:dyDescent="0.25">
      <c r="G211" s="4"/>
      <c r="H211" s="4"/>
      <c r="I211" s="107" t="s">
        <v>110</v>
      </c>
      <c r="J211" s="107" t="s">
        <v>111</v>
      </c>
      <c r="K211" s="108" t="s">
        <v>112</v>
      </c>
      <c r="L211" s="108" t="s">
        <v>113</v>
      </c>
      <c r="M211" s="108" t="s">
        <v>114</v>
      </c>
      <c r="N211" s="108" t="s">
        <v>115</v>
      </c>
      <c r="O211" s="108" t="s">
        <v>116</v>
      </c>
      <c r="P211" s="108" t="s">
        <v>117</v>
      </c>
      <c r="Q211" s="108" t="s">
        <v>118</v>
      </c>
      <c r="R211" s="108" t="s">
        <v>119</v>
      </c>
      <c r="S211" s="108" t="s">
        <v>120</v>
      </c>
      <c r="T211" s="108" t="s">
        <v>121</v>
      </c>
      <c r="U211" s="107" t="s">
        <v>122</v>
      </c>
      <c r="V211" s="108" t="s">
        <v>123</v>
      </c>
      <c r="W211" s="108" t="s">
        <v>124</v>
      </c>
      <c r="X211" s="108" t="s">
        <v>125</v>
      </c>
      <c r="Y211" s="108" t="s">
        <v>126</v>
      </c>
      <c r="Z211" s="107" t="s">
        <v>127</v>
      </c>
      <c r="AA211" s="108" t="s">
        <v>128</v>
      </c>
      <c r="AB211" s="108" t="s">
        <v>129</v>
      </c>
      <c r="AC211" s="107" t="s">
        <v>130</v>
      </c>
      <c r="AD211" s="107" t="s">
        <v>131</v>
      </c>
      <c r="AE211" s="108" t="s">
        <v>132</v>
      </c>
      <c r="AF211" s="108" t="s">
        <v>133</v>
      </c>
      <c r="AG211" s="108" t="s">
        <v>134</v>
      </c>
      <c r="AH211" s="108" t="s">
        <v>135</v>
      </c>
      <c r="AI211" s="108" t="s">
        <v>136</v>
      </c>
      <c r="AJ211" s="108" t="s">
        <v>137</v>
      </c>
      <c r="AK211" s="108" t="s">
        <v>138</v>
      </c>
      <c r="AL211" s="108" t="s">
        <v>139</v>
      </c>
      <c r="AM211" s="109" t="s">
        <v>140</v>
      </c>
      <c r="AN211" s="108" t="s">
        <v>141</v>
      </c>
      <c r="AO211" s="108" t="s">
        <v>142</v>
      </c>
      <c r="AP211" s="109" t="s">
        <v>143</v>
      </c>
      <c r="AQ211" s="108" t="s">
        <v>144</v>
      </c>
      <c r="AR211" s="108" t="s">
        <v>145</v>
      </c>
      <c r="AS211" s="109" t="s">
        <v>146</v>
      </c>
      <c r="AT211" s="108" t="s">
        <v>147</v>
      </c>
      <c r="AU211" s="109" t="s">
        <v>148</v>
      </c>
      <c r="AV211" s="108" t="s">
        <v>149</v>
      </c>
      <c r="AW211" s="108" t="s">
        <v>150</v>
      </c>
      <c r="AX211" s="108" t="s">
        <v>151</v>
      </c>
      <c r="AY211" s="108" t="s">
        <v>152</v>
      </c>
      <c r="AZ211" s="108" t="s">
        <v>153</v>
      </c>
      <c r="BA211" s="107" t="s">
        <v>154</v>
      </c>
      <c r="BB211" s="107" t="s">
        <v>155</v>
      </c>
      <c r="BC211" s="108" t="s">
        <v>156</v>
      </c>
      <c r="BD211" s="108" t="s">
        <v>157</v>
      </c>
      <c r="BE211" s="108" t="s">
        <v>158</v>
      </c>
      <c r="BF211" s="108" t="s">
        <v>159</v>
      </c>
      <c r="BG211" s="108" t="s">
        <v>160</v>
      </c>
      <c r="BH211" s="108" t="s">
        <v>161</v>
      </c>
      <c r="BI211" s="108" t="s">
        <v>162</v>
      </c>
      <c r="BJ211" s="108" t="s">
        <v>163</v>
      </c>
      <c r="BK211" s="108" t="s">
        <v>164</v>
      </c>
      <c r="BL211" s="108" t="s">
        <v>165</v>
      </c>
      <c r="BM211" s="108" t="s">
        <v>166</v>
      </c>
      <c r="BN211" s="108" t="s">
        <v>167</v>
      </c>
      <c r="BO211" s="108" t="s">
        <v>168</v>
      </c>
      <c r="BP211" s="108" t="s">
        <v>169</v>
      </c>
      <c r="BQ211" s="108" t="s">
        <v>170</v>
      </c>
      <c r="BR211" s="108" t="s">
        <v>171</v>
      </c>
      <c r="BS211" s="108" t="s">
        <v>172</v>
      </c>
      <c r="BT211" s="108" t="s">
        <v>173</v>
      </c>
      <c r="BU211" s="107" t="s">
        <v>174</v>
      </c>
      <c r="BV211" s="108" t="s">
        <v>175</v>
      </c>
      <c r="BW211" s="108" t="s">
        <v>176</v>
      </c>
      <c r="BX211" s="107" t="s">
        <v>177</v>
      </c>
      <c r="BY211" s="107" t="s">
        <v>178</v>
      </c>
      <c r="BZ211" s="107" t="s">
        <v>179</v>
      </c>
    </row>
    <row r="212" spans="1:78" x14ac:dyDescent="0.25">
      <c r="A212" s="113" t="s">
        <v>96</v>
      </c>
      <c r="B212" s="87" t="s">
        <v>95</v>
      </c>
      <c r="C212" s="88" t="s">
        <v>91</v>
      </c>
      <c r="D212" s="89" t="s">
        <v>92</v>
      </c>
      <c r="E212" s="89"/>
      <c r="F212" s="95"/>
      <c r="G212" s="90"/>
      <c r="H212" s="91" t="s">
        <v>93</v>
      </c>
      <c r="I212" s="92">
        <v>4148.2203066781312</v>
      </c>
      <c r="J212" s="92">
        <v>0</v>
      </c>
      <c r="K212" s="93">
        <v>0</v>
      </c>
      <c r="L212" s="93">
        <v>0</v>
      </c>
      <c r="M212" s="93">
        <v>0</v>
      </c>
      <c r="N212" s="93">
        <v>0</v>
      </c>
      <c r="O212" s="93">
        <v>0</v>
      </c>
      <c r="P212" s="93">
        <v>0</v>
      </c>
      <c r="Q212" s="93">
        <v>0</v>
      </c>
      <c r="R212" s="93">
        <v>0</v>
      </c>
      <c r="S212" s="93">
        <v>0</v>
      </c>
      <c r="T212" s="93">
        <v>0</v>
      </c>
      <c r="U212" s="92">
        <v>0</v>
      </c>
      <c r="V212" s="93">
        <v>0</v>
      </c>
      <c r="W212" s="93">
        <v>0</v>
      </c>
      <c r="X212" s="93">
        <v>0</v>
      </c>
      <c r="Y212" s="93">
        <v>0</v>
      </c>
      <c r="Z212" s="92">
        <v>0</v>
      </c>
      <c r="AA212" s="93">
        <v>0</v>
      </c>
      <c r="AB212" s="93">
        <v>0</v>
      </c>
      <c r="AC212" s="94">
        <v>0</v>
      </c>
      <c r="AD212" s="92">
        <v>233.91902646412538</v>
      </c>
      <c r="AE212" s="93">
        <v>0</v>
      </c>
      <c r="AF212" s="93">
        <v>0</v>
      </c>
      <c r="AG212" s="93" t="s">
        <v>94</v>
      </c>
      <c r="AH212" s="93" t="s">
        <v>94</v>
      </c>
      <c r="AI212" s="93" t="s">
        <v>94</v>
      </c>
      <c r="AJ212" s="93">
        <v>0</v>
      </c>
      <c r="AK212" s="93">
        <v>0</v>
      </c>
      <c r="AL212" s="93">
        <v>13.184293493837774</v>
      </c>
      <c r="AM212" s="93">
        <v>20.922900544568645</v>
      </c>
      <c r="AN212" s="93">
        <v>0</v>
      </c>
      <c r="AO212" s="93">
        <v>0</v>
      </c>
      <c r="AP212" s="93">
        <v>0</v>
      </c>
      <c r="AQ212" s="93">
        <v>0</v>
      </c>
      <c r="AR212" s="93">
        <v>0</v>
      </c>
      <c r="AS212" s="93">
        <v>195.95208273621861</v>
      </c>
      <c r="AT212" s="93">
        <v>3.859749689500334</v>
      </c>
      <c r="AU212" s="93">
        <v>0</v>
      </c>
      <c r="AV212" s="93">
        <v>0</v>
      </c>
      <c r="AW212" s="93">
        <v>0</v>
      </c>
      <c r="AX212" s="93">
        <v>0</v>
      </c>
      <c r="AY212" s="93">
        <v>0</v>
      </c>
      <c r="AZ212" s="93">
        <v>0</v>
      </c>
      <c r="BA212" s="94">
        <v>568.18142734307821</v>
      </c>
      <c r="BB212" s="92">
        <v>967.08574567688925</v>
      </c>
      <c r="BC212" s="93" t="s">
        <v>94</v>
      </c>
      <c r="BD212" s="93" t="s">
        <v>94</v>
      </c>
      <c r="BE212" s="93" t="s">
        <v>94</v>
      </c>
      <c r="BF212" s="93" t="s">
        <v>94</v>
      </c>
      <c r="BG212" s="93">
        <v>11.461354733925671</v>
      </c>
      <c r="BH212" s="93">
        <v>0</v>
      </c>
      <c r="BI212" s="93">
        <v>835.51700582783985</v>
      </c>
      <c r="BJ212" s="93">
        <v>0</v>
      </c>
      <c r="BK212" s="93">
        <v>1.9445877519824208</v>
      </c>
      <c r="BL212" s="93">
        <v>0</v>
      </c>
      <c r="BM212" s="93">
        <v>0</v>
      </c>
      <c r="BN212" s="93">
        <v>0</v>
      </c>
      <c r="BO212" s="93">
        <v>0.21048294640298079</v>
      </c>
      <c r="BP212" s="93">
        <v>0.21048294640298079</v>
      </c>
      <c r="BQ212" s="93">
        <v>0</v>
      </c>
      <c r="BR212" s="93">
        <v>0</v>
      </c>
      <c r="BS212" s="93">
        <v>0</v>
      </c>
      <c r="BT212" s="93">
        <v>117.74183147033533</v>
      </c>
      <c r="BU212" s="92">
        <v>0</v>
      </c>
      <c r="BV212" s="93">
        <v>0</v>
      </c>
      <c r="BW212" s="93">
        <v>0</v>
      </c>
      <c r="BX212" s="94" t="s">
        <v>94</v>
      </c>
      <c r="BY212" s="94">
        <v>1510.2464889653195</v>
      </c>
      <c r="BZ212" s="94">
        <v>868.78761822871877</v>
      </c>
    </row>
    <row r="213" spans="1:78" x14ac:dyDescent="0.25">
      <c r="A213" s="113"/>
      <c r="B213" s="95" t="s">
        <v>97</v>
      </c>
      <c r="C213" s="88" t="s">
        <v>91</v>
      </c>
      <c r="D213" s="89" t="s">
        <v>92</v>
      </c>
      <c r="E213" s="89"/>
      <c r="F213" s="89"/>
      <c r="G213" s="90"/>
      <c r="H213" s="91" t="s">
        <v>93</v>
      </c>
      <c r="I213" s="92">
        <v>5126.2036638960544</v>
      </c>
      <c r="J213" s="92">
        <v>0.59221840068787623</v>
      </c>
      <c r="K213" s="93">
        <v>0</v>
      </c>
      <c r="L213" s="93">
        <v>0</v>
      </c>
      <c r="M213" s="93">
        <v>0.59221840068787623</v>
      </c>
      <c r="N213" s="93">
        <v>0</v>
      </c>
      <c r="O213" s="93">
        <v>0</v>
      </c>
      <c r="P213" s="93">
        <v>0</v>
      </c>
      <c r="Q213" s="93">
        <v>0</v>
      </c>
      <c r="R213" s="93">
        <v>0</v>
      </c>
      <c r="S213" s="93">
        <v>0</v>
      </c>
      <c r="T213" s="93">
        <v>0</v>
      </c>
      <c r="U213" s="92">
        <v>0</v>
      </c>
      <c r="V213" s="93">
        <v>0</v>
      </c>
      <c r="W213" s="93">
        <v>0</v>
      </c>
      <c r="X213" s="93">
        <v>0</v>
      </c>
      <c r="Y213" s="93">
        <v>0</v>
      </c>
      <c r="Z213" s="92">
        <v>3.8161841979554794</v>
      </c>
      <c r="AA213" s="93">
        <v>3.8161841979554794</v>
      </c>
      <c r="AB213" s="93">
        <v>0</v>
      </c>
      <c r="AC213" s="94">
        <v>0</v>
      </c>
      <c r="AD213" s="92">
        <v>420.98500047769181</v>
      </c>
      <c r="AE213" s="93">
        <v>0</v>
      </c>
      <c r="AF213" s="93">
        <v>0</v>
      </c>
      <c r="AG213" s="93" t="s">
        <v>94</v>
      </c>
      <c r="AH213" s="93" t="s">
        <v>94</v>
      </c>
      <c r="AI213" s="93" t="s">
        <v>94</v>
      </c>
      <c r="AJ213" s="93">
        <v>0</v>
      </c>
      <c r="AK213" s="93">
        <v>0</v>
      </c>
      <c r="AL213" s="93">
        <v>4.4234260055412244</v>
      </c>
      <c r="AM213" s="93">
        <v>52.866150759529951</v>
      </c>
      <c r="AN213" s="93">
        <v>0</v>
      </c>
      <c r="AO213" s="93">
        <v>0</v>
      </c>
      <c r="AP213" s="93">
        <v>0</v>
      </c>
      <c r="AQ213" s="93">
        <v>0</v>
      </c>
      <c r="AR213" s="93">
        <v>0</v>
      </c>
      <c r="AS213" s="93">
        <v>355.97592433361996</v>
      </c>
      <c r="AT213" s="93">
        <v>7.7194993790006681</v>
      </c>
      <c r="AU213" s="93">
        <v>0</v>
      </c>
      <c r="AV213" s="93">
        <v>0</v>
      </c>
      <c r="AW213" s="93">
        <v>0</v>
      </c>
      <c r="AX213" s="93">
        <v>0</v>
      </c>
      <c r="AY213" s="93">
        <v>0</v>
      </c>
      <c r="AZ213" s="93">
        <v>0</v>
      </c>
      <c r="BA213" s="94">
        <v>28.675838349097166</v>
      </c>
      <c r="BB213" s="92">
        <v>1271.2698003248304</v>
      </c>
      <c r="BC213" s="93" t="s">
        <v>94</v>
      </c>
      <c r="BD213" s="93" t="s">
        <v>94</v>
      </c>
      <c r="BE213" s="93" t="s">
        <v>94</v>
      </c>
      <c r="BF213" s="93" t="s">
        <v>94</v>
      </c>
      <c r="BG213" s="93">
        <v>1.3614216107767267</v>
      </c>
      <c r="BH213" s="93">
        <v>0</v>
      </c>
      <c r="BI213" s="93">
        <v>1267.268558326168</v>
      </c>
      <c r="BJ213" s="93">
        <v>0</v>
      </c>
      <c r="BK213" s="93">
        <v>0</v>
      </c>
      <c r="BL213" s="93">
        <v>0</v>
      </c>
      <c r="BM213" s="93">
        <v>0</v>
      </c>
      <c r="BN213" s="93">
        <v>2.6398203878857358</v>
      </c>
      <c r="BO213" s="93">
        <v>0</v>
      </c>
      <c r="BP213" s="93">
        <v>0</v>
      </c>
      <c r="BQ213" s="93">
        <v>0</v>
      </c>
      <c r="BR213" s="93">
        <v>0</v>
      </c>
      <c r="BS213" s="93">
        <v>0</v>
      </c>
      <c r="BT213" s="93">
        <v>0</v>
      </c>
      <c r="BU213" s="92">
        <v>0</v>
      </c>
      <c r="BV213" s="93">
        <v>0</v>
      </c>
      <c r="BW213" s="93">
        <v>0</v>
      </c>
      <c r="BX213" s="94" t="s">
        <v>94</v>
      </c>
      <c r="BY213" s="94">
        <v>1572.4897296264448</v>
      </c>
      <c r="BZ213" s="94">
        <v>1828.3748925193465</v>
      </c>
    </row>
    <row r="214" spans="1:78" x14ac:dyDescent="0.25">
      <c r="A214" s="113"/>
      <c r="B214" s="3" t="s">
        <v>99</v>
      </c>
      <c r="C214" s="88" t="s">
        <v>91</v>
      </c>
      <c r="D214" s="89" t="s">
        <v>92</v>
      </c>
      <c r="E214" s="89"/>
      <c r="F214" s="89"/>
      <c r="G214" s="90"/>
      <c r="H214" s="91" t="s">
        <v>93</v>
      </c>
      <c r="I214" s="92">
        <v>7231.2231470335337</v>
      </c>
      <c r="J214" s="92">
        <v>0</v>
      </c>
      <c r="K214" s="93">
        <v>0</v>
      </c>
      <c r="L214" s="93">
        <v>0</v>
      </c>
      <c r="M214" s="93">
        <v>0</v>
      </c>
      <c r="N214" s="93">
        <v>0</v>
      </c>
      <c r="O214" s="93">
        <v>0</v>
      </c>
      <c r="P214" s="93">
        <v>0</v>
      </c>
      <c r="Q214" s="93">
        <v>0</v>
      </c>
      <c r="R214" s="93">
        <v>0</v>
      </c>
      <c r="S214" s="93">
        <v>0</v>
      </c>
      <c r="T214" s="93">
        <v>0</v>
      </c>
      <c r="U214" s="92">
        <v>2.773000859845228</v>
      </c>
      <c r="V214" s="93">
        <v>2.773000859845228</v>
      </c>
      <c r="W214" s="93">
        <v>0</v>
      </c>
      <c r="X214" s="93">
        <v>0</v>
      </c>
      <c r="Y214" s="93">
        <v>0</v>
      </c>
      <c r="Z214" s="92">
        <v>0</v>
      </c>
      <c r="AA214" s="93">
        <v>0</v>
      </c>
      <c r="AB214" s="93">
        <v>0</v>
      </c>
      <c r="AC214" s="94">
        <v>0</v>
      </c>
      <c r="AD214" s="92">
        <v>233.16281169389509</v>
      </c>
      <c r="AE214" s="93">
        <v>0</v>
      </c>
      <c r="AF214" s="93">
        <v>0</v>
      </c>
      <c r="AG214" s="93" t="s">
        <v>94</v>
      </c>
      <c r="AH214" s="93" t="s">
        <v>94</v>
      </c>
      <c r="AI214" s="93" t="s">
        <v>94</v>
      </c>
      <c r="AJ214" s="93">
        <v>0</v>
      </c>
      <c r="AK214" s="93">
        <v>0</v>
      </c>
      <c r="AL214" s="93">
        <v>6.6473965797267596</v>
      </c>
      <c r="AM214" s="93">
        <v>120.68332377949747</v>
      </c>
      <c r="AN214" s="93">
        <v>0</v>
      </c>
      <c r="AO214" s="93">
        <v>0</v>
      </c>
      <c r="AP214" s="93">
        <v>0</v>
      </c>
      <c r="AQ214" s="93">
        <v>0</v>
      </c>
      <c r="AR214" s="93">
        <v>0</v>
      </c>
      <c r="AS214" s="93">
        <v>105.83209133467086</v>
      </c>
      <c r="AT214" s="93">
        <v>0</v>
      </c>
      <c r="AU214" s="93">
        <v>0</v>
      </c>
      <c r="AV214" s="93">
        <v>0</v>
      </c>
      <c r="AW214" s="93">
        <v>0</v>
      </c>
      <c r="AX214" s="93">
        <v>0</v>
      </c>
      <c r="AY214" s="93">
        <v>0</v>
      </c>
      <c r="AZ214" s="93">
        <v>0</v>
      </c>
      <c r="BA214" s="94">
        <v>29.127257093723127</v>
      </c>
      <c r="BB214" s="92">
        <v>967.35430686920802</v>
      </c>
      <c r="BC214" s="93" t="s">
        <v>94</v>
      </c>
      <c r="BD214" s="93" t="s">
        <v>94</v>
      </c>
      <c r="BE214" s="93" t="s">
        <v>94</v>
      </c>
      <c r="BF214" s="93" t="s">
        <v>94</v>
      </c>
      <c r="BG214" s="93">
        <v>11.17798796216681</v>
      </c>
      <c r="BH214" s="93">
        <v>0</v>
      </c>
      <c r="BI214" s="93">
        <v>905.63198624247627</v>
      </c>
      <c r="BJ214" s="93">
        <v>0</v>
      </c>
      <c r="BK214" s="93">
        <v>40.747109964650804</v>
      </c>
      <c r="BL214" s="93">
        <v>0</v>
      </c>
      <c r="BM214" s="93">
        <v>0</v>
      </c>
      <c r="BN214" s="93">
        <v>6.5539552880481509</v>
      </c>
      <c r="BO214" s="93">
        <v>0.90491831470335338</v>
      </c>
      <c r="BP214" s="93">
        <v>2.3383490971625105</v>
      </c>
      <c r="BQ214" s="93">
        <v>0</v>
      </c>
      <c r="BR214" s="93">
        <v>0</v>
      </c>
      <c r="BS214" s="93">
        <v>0</v>
      </c>
      <c r="BT214" s="93">
        <v>0</v>
      </c>
      <c r="BU214" s="92">
        <v>0</v>
      </c>
      <c r="BV214" s="93">
        <v>0</v>
      </c>
      <c r="BW214" s="93">
        <v>0</v>
      </c>
      <c r="BX214" s="94" t="s">
        <v>94</v>
      </c>
      <c r="BY214" s="94">
        <v>2447.6449794592527</v>
      </c>
      <c r="BZ214" s="94">
        <v>3551.1607910576095</v>
      </c>
    </row>
    <row r="215" spans="1:78" x14ac:dyDescent="0.25">
      <c r="A215" s="113"/>
      <c r="B215" s="95" t="s">
        <v>98</v>
      </c>
      <c r="C215" s="88" t="s">
        <v>91</v>
      </c>
      <c r="D215" s="89" t="s">
        <v>92</v>
      </c>
      <c r="E215" s="89"/>
      <c r="F215" s="89"/>
      <c r="G215" s="90"/>
      <c r="H215" s="91" t="s">
        <v>93</v>
      </c>
      <c r="I215" s="92">
        <v>4219.3035253654343</v>
      </c>
      <c r="J215" s="92">
        <v>0</v>
      </c>
      <c r="K215" s="93">
        <v>0</v>
      </c>
      <c r="L215" s="93">
        <v>0</v>
      </c>
      <c r="M215" s="93">
        <v>0</v>
      </c>
      <c r="N215" s="93">
        <v>0</v>
      </c>
      <c r="O215" s="93">
        <v>0</v>
      </c>
      <c r="P215" s="93">
        <v>0</v>
      </c>
      <c r="Q215" s="93">
        <v>0</v>
      </c>
      <c r="R215" s="93">
        <v>0</v>
      </c>
      <c r="S215" s="93">
        <v>0</v>
      </c>
      <c r="T215" s="93">
        <v>0</v>
      </c>
      <c r="U215" s="92">
        <v>0</v>
      </c>
      <c r="V215" s="93">
        <v>0</v>
      </c>
      <c r="W215" s="93">
        <v>0</v>
      </c>
      <c r="X215" s="93">
        <v>0</v>
      </c>
      <c r="Y215" s="93">
        <v>0</v>
      </c>
      <c r="Z215" s="92">
        <v>0</v>
      </c>
      <c r="AA215" s="93">
        <v>0</v>
      </c>
      <c r="AB215" s="93">
        <v>0</v>
      </c>
      <c r="AC215" s="94">
        <v>0</v>
      </c>
      <c r="AD215" s="92">
        <v>100.73325690264642</v>
      </c>
      <c r="AE215" s="93">
        <v>0</v>
      </c>
      <c r="AF215" s="93">
        <v>0</v>
      </c>
      <c r="AG215" s="93" t="s">
        <v>94</v>
      </c>
      <c r="AH215" s="93" t="s">
        <v>94</v>
      </c>
      <c r="AI215" s="93" t="s">
        <v>94</v>
      </c>
      <c r="AJ215" s="93">
        <v>0</v>
      </c>
      <c r="AK215" s="93">
        <v>0</v>
      </c>
      <c r="AL215" s="93">
        <v>8.80863666762205</v>
      </c>
      <c r="AM215" s="93">
        <v>16.776535779115314</v>
      </c>
      <c r="AN215" s="93">
        <v>0</v>
      </c>
      <c r="AO215" s="93">
        <v>0</v>
      </c>
      <c r="AP215" s="93">
        <v>0</v>
      </c>
      <c r="AQ215" s="93">
        <v>28.823922805006209</v>
      </c>
      <c r="AR215" s="93">
        <v>0</v>
      </c>
      <c r="AS215" s="93">
        <v>46.324161650902838</v>
      </c>
      <c r="AT215" s="93">
        <v>0</v>
      </c>
      <c r="AU215" s="93">
        <v>0</v>
      </c>
      <c r="AV215" s="93">
        <v>0</v>
      </c>
      <c r="AW215" s="93">
        <v>0</v>
      </c>
      <c r="AX215" s="93">
        <v>0</v>
      </c>
      <c r="AY215" s="93">
        <v>0</v>
      </c>
      <c r="AZ215" s="93">
        <v>0</v>
      </c>
      <c r="BA215" s="94">
        <v>3.8048151332760103</v>
      </c>
      <c r="BB215" s="92">
        <v>857.26569217540839</v>
      </c>
      <c r="BC215" s="93" t="s">
        <v>94</v>
      </c>
      <c r="BD215" s="93" t="s">
        <v>94</v>
      </c>
      <c r="BE215" s="93" t="s">
        <v>94</v>
      </c>
      <c r="BF215" s="93" t="s">
        <v>94</v>
      </c>
      <c r="BG215" s="93">
        <v>0</v>
      </c>
      <c r="BH215" s="93">
        <v>0</v>
      </c>
      <c r="BI215" s="93">
        <v>455.88516289290146</v>
      </c>
      <c r="BJ215" s="93">
        <v>0</v>
      </c>
      <c r="BK215" s="93">
        <v>0</v>
      </c>
      <c r="BL215" s="93">
        <v>0</v>
      </c>
      <c r="BM215" s="93">
        <v>0</v>
      </c>
      <c r="BN215" s="93">
        <v>0</v>
      </c>
      <c r="BO215" s="93">
        <v>0</v>
      </c>
      <c r="BP215" s="93">
        <v>0</v>
      </c>
      <c r="BQ215" s="93">
        <v>0</v>
      </c>
      <c r="BR215" s="93">
        <v>0</v>
      </c>
      <c r="BS215" s="93">
        <v>0</v>
      </c>
      <c r="BT215" s="93">
        <v>401.38052928250693</v>
      </c>
      <c r="BU215" s="92">
        <v>0</v>
      </c>
      <c r="BV215" s="93">
        <v>0</v>
      </c>
      <c r="BW215" s="93">
        <v>0</v>
      </c>
      <c r="BX215" s="94" t="s">
        <v>94</v>
      </c>
      <c r="BY215" s="94">
        <v>85.960638196235777</v>
      </c>
      <c r="BZ215" s="94">
        <v>3171.5391229578672</v>
      </c>
    </row>
    <row r="216" spans="1:78" x14ac:dyDescent="0.25">
      <c r="B216" s="3" t="s">
        <v>100</v>
      </c>
      <c r="C216" s="88" t="s">
        <v>91</v>
      </c>
      <c r="D216" s="89" t="s">
        <v>92</v>
      </c>
      <c r="H216" s="91" t="s">
        <v>93</v>
      </c>
      <c r="I216" s="92">
        <v>384.7855163848285</v>
      </c>
      <c r="J216" s="92">
        <v>0</v>
      </c>
      <c r="K216" s="93">
        <v>0</v>
      </c>
      <c r="L216" s="93">
        <v>0</v>
      </c>
      <c r="M216" s="93">
        <v>0</v>
      </c>
      <c r="N216" s="93">
        <v>0</v>
      </c>
      <c r="O216" s="93">
        <v>0</v>
      </c>
      <c r="P216" s="93">
        <v>0</v>
      </c>
      <c r="Q216" s="93">
        <v>0</v>
      </c>
      <c r="R216" s="93">
        <v>0</v>
      </c>
      <c r="S216" s="93">
        <v>0</v>
      </c>
      <c r="T216" s="93">
        <v>0</v>
      </c>
      <c r="U216" s="92">
        <v>0</v>
      </c>
      <c r="V216" s="93">
        <v>0</v>
      </c>
      <c r="W216" s="93">
        <v>0</v>
      </c>
      <c r="X216" s="93">
        <v>0</v>
      </c>
      <c r="Y216" s="93">
        <v>0</v>
      </c>
      <c r="Z216" s="92">
        <v>0</v>
      </c>
      <c r="AA216" s="93">
        <v>0</v>
      </c>
      <c r="AB216" s="93">
        <v>0</v>
      </c>
      <c r="AC216" s="94">
        <v>0</v>
      </c>
      <c r="AD216" s="92">
        <v>3.176650425145696</v>
      </c>
      <c r="AE216" s="93">
        <v>0</v>
      </c>
      <c r="AF216" s="93">
        <v>0</v>
      </c>
      <c r="AG216" s="93" t="s">
        <v>94</v>
      </c>
      <c r="AH216" s="93" t="s">
        <v>94</v>
      </c>
      <c r="AI216" s="93" t="s">
        <v>94</v>
      </c>
      <c r="AJ216" s="93">
        <v>0</v>
      </c>
      <c r="AK216" s="93">
        <v>0</v>
      </c>
      <c r="AL216" s="93">
        <v>1.122575714149231</v>
      </c>
      <c r="AM216" s="93">
        <v>0</v>
      </c>
      <c r="AN216" s="93">
        <v>0</v>
      </c>
      <c r="AO216" s="93">
        <v>0</v>
      </c>
      <c r="AP216" s="93">
        <v>0</v>
      </c>
      <c r="AQ216" s="93">
        <v>0</v>
      </c>
      <c r="AR216" s="93">
        <v>0</v>
      </c>
      <c r="AS216" s="93">
        <v>2.0540747109964648</v>
      </c>
      <c r="AT216" s="93">
        <v>0</v>
      </c>
      <c r="AU216" s="93">
        <v>0</v>
      </c>
      <c r="AV216" s="93">
        <v>0</v>
      </c>
      <c r="AW216" s="93">
        <v>0</v>
      </c>
      <c r="AX216" s="93">
        <v>0</v>
      </c>
      <c r="AY216" s="93">
        <v>0</v>
      </c>
      <c r="AZ216" s="93">
        <v>0</v>
      </c>
      <c r="BA216" s="94">
        <v>0</v>
      </c>
      <c r="BB216" s="92">
        <v>12.587178752269036</v>
      </c>
      <c r="BC216" s="93" t="s">
        <v>94</v>
      </c>
      <c r="BD216" s="93" t="s">
        <v>94</v>
      </c>
      <c r="BE216" s="93" t="s">
        <v>94</v>
      </c>
      <c r="BF216" s="93" t="s">
        <v>94</v>
      </c>
      <c r="BG216" s="93">
        <v>0</v>
      </c>
      <c r="BH216" s="93">
        <v>12.587178752269036</v>
      </c>
      <c r="BI216" s="93">
        <v>0</v>
      </c>
      <c r="BJ216" s="93">
        <v>0</v>
      </c>
      <c r="BK216" s="93">
        <v>0</v>
      </c>
      <c r="BL216" s="93">
        <v>0</v>
      </c>
      <c r="BM216" s="93">
        <v>0</v>
      </c>
      <c r="BN216" s="93">
        <v>0</v>
      </c>
      <c r="BO216" s="93">
        <v>0</v>
      </c>
      <c r="BP216" s="93">
        <v>0</v>
      </c>
      <c r="BQ216" s="93">
        <v>0</v>
      </c>
      <c r="BR216" s="93">
        <v>0</v>
      </c>
      <c r="BS216" s="93">
        <v>0</v>
      </c>
      <c r="BT216" s="93">
        <v>0</v>
      </c>
      <c r="BU216" s="92">
        <v>0</v>
      </c>
      <c r="BV216" s="93">
        <v>0</v>
      </c>
      <c r="BW216" s="93">
        <v>0</v>
      </c>
      <c r="BX216" s="94" t="s">
        <v>94</v>
      </c>
      <c r="BY216" s="94">
        <v>296.6227190216872</v>
      </c>
      <c r="BZ216" s="94">
        <v>72.398968185726574</v>
      </c>
    </row>
    <row r="217" spans="1:78" x14ac:dyDescent="0.25">
      <c r="H217" s="4"/>
    </row>
    <row r="218" spans="1:78" x14ac:dyDescent="0.25">
      <c r="A218" s="4" t="s">
        <v>12</v>
      </c>
      <c r="B218" s="87" t="s">
        <v>95</v>
      </c>
      <c r="C218" s="88" t="s">
        <v>91</v>
      </c>
      <c r="D218" s="89" t="s">
        <v>92</v>
      </c>
      <c r="E218" s="89"/>
      <c r="G218" s="4"/>
      <c r="H218" s="4"/>
      <c r="I218" s="96">
        <f>I212*0.041868</f>
        <v>173.6776878</v>
      </c>
      <c r="J218" s="96">
        <f t="shared" ref="J218:BU219" si="66">J212*0.041868</f>
        <v>0</v>
      </c>
      <c r="K218" s="96">
        <f t="shared" si="66"/>
        <v>0</v>
      </c>
      <c r="L218" s="96">
        <f t="shared" si="66"/>
        <v>0</v>
      </c>
      <c r="M218" s="96">
        <f t="shared" si="66"/>
        <v>0</v>
      </c>
      <c r="N218" s="96">
        <f t="shared" si="66"/>
        <v>0</v>
      </c>
      <c r="O218" s="96">
        <f t="shared" si="66"/>
        <v>0</v>
      </c>
      <c r="P218" s="96">
        <f t="shared" si="66"/>
        <v>0</v>
      </c>
      <c r="Q218" s="96">
        <f t="shared" si="66"/>
        <v>0</v>
      </c>
      <c r="R218" s="96">
        <f t="shared" si="66"/>
        <v>0</v>
      </c>
      <c r="S218" s="96">
        <f t="shared" si="66"/>
        <v>0</v>
      </c>
      <c r="T218" s="96">
        <f t="shared" si="66"/>
        <v>0</v>
      </c>
      <c r="U218" s="96">
        <f t="shared" si="66"/>
        <v>0</v>
      </c>
      <c r="V218" s="96">
        <f t="shared" si="66"/>
        <v>0</v>
      </c>
      <c r="W218" s="96">
        <f t="shared" si="66"/>
        <v>0</v>
      </c>
      <c r="X218" s="96">
        <f t="shared" si="66"/>
        <v>0</v>
      </c>
      <c r="Y218" s="96">
        <f t="shared" si="66"/>
        <v>0</v>
      </c>
      <c r="Z218" s="96">
        <f t="shared" si="66"/>
        <v>0</v>
      </c>
      <c r="AA218" s="96">
        <f t="shared" si="66"/>
        <v>0</v>
      </c>
      <c r="AB218" s="96">
        <f t="shared" si="66"/>
        <v>0</v>
      </c>
      <c r="AC218" s="96">
        <f t="shared" si="66"/>
        <v>0</v>
      </c>
      <c r="AD218" s="96">
        <f t="shared" si="66"/>
        <v>9.7937218000000019</v>
      </c>
      <c r="AE218" s="96">
        <f t="shared" si="66"/>
        <v>0</v>
      </c>
      <c r="AF218" s="96">
        <f t="shared" si="66"/>
        <v>0</v>
      </c>
      <c r="AG218" s="96" t="e">
        <f t="shared" si="66"/>
        <v>#VALUE!</v>
      </c>
      <c r="AH218" s="96" t="e">
        <f t="shared" si="66"/>
        <v>#VALUE!</v>
      </c>
      <c r="AI218" s="96" t="e">
        <f t="shared" si="66"/>
        <v>#VALUE!</v>
      </c>
      <c r="AJ218" s="96">
        <f t="shared" si="66"/>
        <v>0</v>
      </c>
      <c r="AK218" s="96">
        <f t="shared" si="66"/>
        <v>0</v>
      </c>
      <c r="AL218" s="96">
        <f t="shared" si="66"/>
        <v>0.55199999999999994</v>
      </c>
      <c r="AM218" s="96">
        <f t="shared" si="66"/>
        <v>0.87600000000000011</v>
      </c>
      <c r="AN218" s="96">
        <f t="shared" si="66"/>
        <v>0</v>
      </c>
      <c r="AO218" s="96">
        <f t="shared" si="66"/>
        <v>0</v>
      </c>
      <c r="AP218" s="96">
        <f t="shared" si="66"/>
        <v>0</v>
      </c>
      <c r="AQ218" s="96">
        <f t="shared" si="66"/>
        <v>0</v>
      </c>
      <c r="AR218" s="96">
        <f t="shared" si="66"/>
        <v>0</v>
      </c>
      <c r="AS218" s="96">
        <f t="shared" si="66"/>
        <v>8.2041218000000011</v>
      </c>
      <c r="AT218" s="96">
        <f t="shared" si="66"/>
        <v>0.16159999999999999</v>
      </c>
      <c r="AU218" s="96">
        <f t="shared" si="66"/>
        <v>0</v>
      </c>
      <c r="AV218" s="96">
        <f t="shared" si="66"/>
        <v>0</v>
      </c>
      <c r="AW218" s="96">
        <f t="shared" si="66"/>
        <v>0</v>
      </c>
      <c r="AX218" s="96">
        <f t="shared" si="66"/>
        <v>0</v>
      </c>
      <c r="AY218" s="96">
        <f t="shared" si="66"/>
        <v>0</v>
      </c>
      <c r="AZ218" s="96">
        <f t="shared" si="66"/>
        <v>0</v>
      </c>
      <c r="BA218" s="96">
        <f t="shared" si="66"/>
        <v>23.788620000000002</v>
      </c>
      <c r="BB218" s="96">
        <f t="shared" si="66"/>
        <v>40.489946000000003</v>
      </c>
      <c r="BC218" s="96" t="e">
        <f t="shared" si="66"/>
        <v>#VALUE!</v>
      </c>
      <c r="BD218" s="96" t="e">
        <f t="shared" si="66"/>
        <v>#VALUE!</v>
      </c>
      <c r="BE218" s="96" t="e">
        <f t="shared" si="66"/>
        <v>#VALUE!</v>
      </c>
      <c r="BF218" s="96" t="e">
        <f t="shared" si="66"/>
        <v>#VALUE!</v>
      </c>
      <c r="BG218" s="96">
        <f t="shared" si="66"/>
        <v>0.47986400000000001</v>
      </c>
      <c r="BH218" s="96">
        <f t="shared" si="66"/>
        <v>0</v>
      </c>
      <c r="BI218" s="96">
        <f t="shared" si="66"/>
        <v>34.981425999999999</v>
      </c>
      <c r="BJ218" s="96">
        <f t="shared" si="66"/>
        <v>0</v>
      </c>
      <c r="BK218" s="96">
        <f t="shared" si="66"/>
        <v>8.1416000000000002E-2</v>
      </c>
      <c r="BL218" s="96">
        <f t="shared" si="66"/>
        <v>0</v>
      </c>
      <c r="BM218" s="96">
        <f t="shared" si="66"/>
        <v>0</v>
      </c>
      <c r="BN218" s="96">
        <f t="shared" si="66"/>
        <v>0</v>
      </c>
      <c r="BO218" s="96">
        <f t="shared" si="66"/>
        <v>8.8125000000000009E-3</v>
      </c>
      <c r="BP218" s="96">
        <f t="shared" si="66"/>
        <v>8.8125000000000009E-3</v>
      </c>
      <c r="BQ218" s="96">
        <f t="shared" si="66"/>
        <v>0</v>
      </c>
      <c r="BR218" s="96">
        <f t="shared" si="66"/>
        <v>0</v>
      </c>
      <c r="BS218" s="96">
        <f t="shared" si="66"/>
        <v>0</v>
      </c>
      <c r="BT218" s="96">
        <f t="shared" si="66"/>
        <v>4.9296150000000001</v>
      </c>
      <c r="BU218" s="96">
        <f t="shared" si="66"/>
        <v>0</v>
      </c>
      <c r="BV218" s="96">
        <f t="shared" ref="BV218:BZ222" si="67">BV212*0.041868</f>
        <v>0</v>
      </c>
      <c r="BW218" s="96">
        <f t="shared" si="67"/>
        <v>0</v>
      </c>
      <c r="BX218" s="96" t="e">
        <f t="shared" si="67"/>
        <v>#VALUE!</v>
      </c>
      <c r="BY218" s="96">
        <f t="shared" si="67"/>
        <v>63.231000000000002</v>
      </c>
      <c r="BZ218" s="96">
        <f t="shared" si="67"/>
        <v>36.374400000000001</v>
      </c>
    </row>
    <row r="219" spans="1:78" x14ac:dyDescent="0.25">
      <c r="B219" s="95" t="s">
        <v>97</v>
      </c>
      <c r="C219" s="88" t="s">
        <v>91</v>
      </c>
      <c r="D219" s="89" t="s">
        <v>92</v>
      </c>
      <c r="E219" s="89"/>
      <c r="H219" s="4"/>
      <c r="I219" s="96">
        <f t="shared" ref="I219:X222" si="68">I213*0.041868</f>
        <v>214.62389500000003</v>
      </c>
      <c r="J219" s="96">
        <f t="shared" si="68"/>
        <v>2.4795000000000005E-2</v>
      </c>
      <c r="K219" s="96">
        <f t="shared" si="68"/>
        <v>0</v>
      </c>
      <c r="L219" s="96">
        <f t="shared" si="68"/>
        <v>0</v>
      </c>
      <c r="M219" s="96">
        <f t="shared" si="68"/>
        <v>2.4795000000000005E-2</v>
      </c>
      <c r="N219" s="96">
        <f t="shared" si="68"/>
        <v>0</v>
      </c>
      <c r="O219" s="96">
        <f t="shared" si="68"/>
        <v>0</v>
      </c>
      <c r="P219" s="96">
        <f t="shared" si="68"/>
        <v>0</v>
      </c>
      <c r="Q219" s="96">
        <f t="shared" si="68"/>
        <v>0</v>
      </c>
      <c r="R219" s="96">
        <f t="shared" si="68"/>
        <v>0</v>
      </c>
      <c r="S219" s="96">
        <f t="shared" si="68"/>
        <v>0</v>
      </c>
      <c r="T219" s="96">
        <f t="shared" si="68"/>
        <v>0</v>
      </c>
      <c r="U219" s="96">
        <f t="shared" si="68"/>
        <v>0</v>
      </c>
      <c r="V219" s="96">
        <f t="shared" si="68"/>
        <v>0</v>
      </c>
      <c r="W219" s="96">
        <f t="shared" si="68"/>
        <v>0</v>
      </c>
      <c r="X219" s="96">
        <f t="shared" si="68"/>
        <v>0</v>
      </c>
      <c r="Y219" s="96">
        <f t="shared" si="66"/>
        <v>0</v>
      </c>
      <c r="Z219" s="96">
        <f t="shared" si="66"/>
        <v>0.15977600000000003</v>
      </c>
      <c r="AA219" s="96">
        <f t="shared" si="66"/>
        <v>0.15977600000000003</v>
      </c>
      <c r="AB219" s="96">
        <f t="shared" si="66"/>
        <v>0</v>
      </c>
      <c r="AC219" s="96">
        <f t="shared" si="66"/>
        <v>0</v>
      </c>
      <c r="AD219" s="96">
        <f t="shared" si="66"/>
        <v>17.625800000000002</v>
      </c>
      <c r="AE219" s="96">
        <f t="shared" si="66"/>
        <v>0</v>
      </c>
      <c r="AF219" s="96">
        <f t="shared" si="66"/>
        <v>0</v>
      </c>
      <c r="AG219" s="96" t="e">
        <f t="shared" si="66"/>
        <v>#VALUE!</v>
      </c>
      <c r="AH219" s="96" t="e">
        <f t="shared" si="66"/>
        <v>#VALUE!</v>
      </c>
      <c r="AI219" s="96" t="e">
        <f t="shared" si="66"/>
        <v>#VALUE!</v>
      </c>
      <c r="AJ219" s="96">
        <f t="shared" si="66"/>
        <v>0</v>
      </c>
      <c r="AK219" s="96">
        <f t="shared" si="66"/>
        <v>0</v>
      </c>
      <c r="AL219" s="96">
        <f t="shared" si="66"/>
        <v>0.1852</v>
      </c>
      <c r="AM219" s="96">
        <f t="shared" si="66"/>
        <v>2.2134</v>
      </c>
      <c r="AN219" s="96">
        <f t="shared" si="66"/>
        <v>0</v>
      </c>
      <c r="AO219" s="96">
        <f t="shared" si="66"/>
        <v>0</v>
      </c>
      <c r="AP219" s="96">
        <f t="shared" si="66"/>
        <v>0</v>
      </c>
      <c r="AQ219" s="96">
        <f t="shared" si="66"/>
        <v>0</v>
      </c>
      <c r="AR219" s="96">
        <f t="shared" si="66"/>
        <v>0</v>
      </c>
      <c r="AS219" s="96">
        <f t="shared" si="66"/>
        <v>14.904000000000002</v>
      </c>
      <c r="AT219" s="96">
        <f t="shared" si="66"/>
        <v>0.32319999999999999</v>
      </c>
      <c r="AU219" s="96">
        <f t="shared" si="66"/>
        <v>0</v>
      </c>
      <c r="AV219" s="96">
        <f t="shared" si="66"/>
        <v>0</v>
      </c>
      <c r="AW219" s="96">
        <f t="shared" si="66"/>
        <v>0</v>
      </c>
      <c r="AX219" s="96">
        <f t="shared" si="66"/>
        <v>0</v>
      </c>
      <c r="AY219" s="96">
        <f t="shared" si="66"/>
        <v>0</v>
      </c>
      <c r="AZ219" s="96">
        <f t="shared" si="66"/>
        <v>0</v>
      </c>
      <c r="BA219" s="96">
        <f t="shared" si="66"/>
        <v>1.2006000000000001</v>
      </c>
      <c r="BB219" s="96">
        <f t="shared" si="66"/>
        <v>53.225524</v>
      </c>
      <c r="BC219" s="96" t="e">
        <f t="shared" si="66"/>
        <v>#VALUE!</v>
      </c>
      <c r="BD219" s="96" t="e">
        <f t="shared" si="66"/>
        <v>#VALUE!</v>
      </c>
      <c r="BE219" s="96" t="e">
        <f t="shared" si="66"/>
        <v>#VALUE!</v>
      </c>
      <c r="BF219" s="96" t="e">
        <f t="shared" si="66"/>
        <v>#VALUE!</v>
      </c>
      <c r="BG219" s="96">
        <f t="shared" si="66"/>
        <v>5.6999999999999995E-2</v>
      </c>
      <c r="BH219" s="96">
        <f t="shared" si="66"/>
        <v>0</v>
      </c>
      <c r="BI219" s="96">
        <f t="shared" si="66"/>
        <v>53.058000000000007</v>
      </c>
      <c r="BJ219" s="96">
        <f t="shared" si="66"/>
        <v>0</v>
      </c>
      <c r="BK219" s="96">
        <f t="shared" si="66"/>
        <v>0</v>
      </c>
      <c r="BL219" s="96">
        <f t="shared" si="66"/>
        <v>0</v>
      </c>
      <c r="BM219" s="96">
        <f t="shared" si="66"/>
        <v>0</v>
      </c>
      <c r="BN219" s="96">
        <f t="shared" si="66"/>
        <v>0.110524</v>
      </c>
      <c r="BO219" s="96">
        <f t="shared" si="66"/>
        <v>0</v>
      </c>
      <c r="BP219" s="96">
        <f t="shared" si="66"/>
        <v>0</v>
      </c>
      <c r="BQ219" s="96">
        <f t="shared" si="66"/>
        <v>0</v>
      </c>
      <c r="BR219" s="96">
        <f t="shared" si="66"/>
        <v>0</v>
      </c>
      <c r="BS219" s="96">
        <f t="shared" si="66"/>
        <v>0</v>
      </c>
      <c r="BT219" s="96">
        <f t="shared" si="66"/>
        <v>0</v>
      </c>
      <c r="BU219" s="96">
        <f t="shared" si="66"/>
        <v>0</v>
      </c>
      <c r="BV219" s="96">
        <f t="shared" si="67"/>
        <v>0</v>
      </c>
      <c r="BW219" s="96">
        <f t="shared" si="67"/>
        <v>0</v>
      </c>
      <c r="BX219" s="96" t="e">
        <f t="shared" si="67"/>
        <v>#VALUE!</v>
      </c>
      <c r="BY219" s="96">
        <f t="shared" si="67"/>
        <v>65.837000000000003</v>
      </c>
      <c r="BZ219" s="96">
        <f t="shared" si="67"/>
        <v>76.55040000000001</v>
      </c>
    </row>
    <row r="220" spans="1:78" x14ac:dyDescent="0.25">
      <c r="B220" s="3" t="s">
        <v>99</v>
      </c>
      <c r="C220" s="88" t="s">
        <v>91</v>
      </c>
      <c r="D220" s="89" t="s">
        <v>92</v>
      </c>
      <c r="H220" s="4"/>
      <c r="I220" s="96">
        <f t="shared" si="68"/>
        <v>302.75685071999999</v>
      </c>
      <c r="J220" s="96">
        <f t="shared" ref="J220:BU222" si="69">J214*0.041868</f>
        <v>0</v>
      </c>
      <c r="K220" s="96">
        <f t="shared" si="69"/>
        <v>0</v>
      </c>
      <c r="L220" s="96">
        <f t="shared" si="69"/>
        <v>0</v>
      </c>
      <c r="M220" s="96">
        <f t="shared" si="69"/>
        <v>0</v>
      </c>
      <c r="N220" s="96">
        <f t="shared" si="69"/>
        <v>0</v>
      </c>
      <c r="O220" s="96">
        <f t="shared" si="69"/>
        <v>0</v>
      </c>
      <c r="P220" s="96">
        <f t="shared" si="69"/>
        <v>0</v>
      </c>
      <c r="Q220" s="96">
        <f t="shared" si="69"/>
        <v>0</v>
      </c>
      <c r="R220" s="96">
        <f t="shared" si="69"/>
        <v>0</v>
      </c>
      <c r="S220" s="96">
        <f t="shared" si="69"/>
        <v>0</v>
      </c>
      <c r="T220" s="96">
        <f t="shared" si="69"/>
        <v>0</v>
      </c>
      <c r="U220" s="96">
        <f t="shared" si="69"/>
        <v>0.11610000000000001</v>
      </c>
      <c r="V220" s="96">
        <f t="shared" si="69"/>
        <v>0.11610000000000001</v>
      </c>
      <c r="W220" s="96">
        <f t="shared" si="69"/>
        <v>0</v>
      </c>
      <c r="X220" s="96">
        <f t="shared" si="69"/>
        <v>0</v>
      </c>
      <c r="Y220" s="96">
        <f t="shared" si="69"/>
        <v>0</v>
      </c>
      <c r="Z220" s="96">
        <f t="shared" si="69"/>
        <v>0</v>
      </c>
      <c r="AA220" s="96">
        <f t="shared" si="69"/>
        <v>0</v>
      </c>
      <c r="AB220" s="96">
        <f t="shared" si="69"/>
        <v>0</v>
      </c>
      <c r="AC220" s="96">
        <f t="shared" si="69"/>
        <v>0</v>
      </c>
      <c r="AD220" s="96">
        <f t="shared" si="69"/>
        <v>9.7620605999999999</v>
      </c>
      <c r="AE220" s="96">
        <f t="shared" si="69"/>
        <v>0</v>
      </c>
      <c r="AF220" s="96">
        <f t="shared" si="69"/>
        <v>0</v>
      </c>
      <c r="AG220" s="96" t="e">
        <f t="shared" si="69"/>
        <v>#VALUE!</v>
      </c>
      <c r="AH220" s="96" t="e">
        <f t="shared" si="69"/>
        <v>#VALUE!</v>
      </c>
      <c r="AI220" s="96" t="e">
        <f t="shared" si="69"/>
        <v>#VALUE!</v>
      </c>
      <c r="AJ220" s="96">
        <f t="shared" si="69"/>
        <v>0</v>
      </c>
      <c r="AK220" s="96">
        <f t="shared" si="69"/>
        <v>0</v>
      </c>
      <c r="AL220" s="96">
        <f t="shared" si="69"/>
        <v>0.27831319999999998</v>
      </c>
      <c r="AM220" s="96">
        <f t="shared" si="69"/>
        <v>5.0527694000000007</v>
      </c>
      <c r="AN220" s="96">
        <f t="shared" si="69"/>
        <v>0</v>
      </c>
      <c r="AO220" s="96">
        <f t="shared" si="69"/>
        <v>0</v>
      </c>
      <c r="AP220" s="96">
        <f t="shared" si="69"/>
        <v>0</v>
      </c>
      <c r="AQ220" s="96">
        <f t="shared" si="69"/>
        <v>0</v>
      </c>
      <c r="AR220" s="96">
        <f t="shared" si="69"/>
        <v>0</v>
      </c>
      <c r="AS220" s="96">
        <f t="shared" si="69"/>
        <v>4.4309779999999996</v>
      </c>
      <c r="AT220" s="96">
        <f t="shared" si="69"/>
        <v>0</v>
      </c>
      <c r="AU220" s="96">
        <f t="shared" si="69"/>
        <v>0</v>
      </c>
      <c r="AV220" s="96">
        <f t="shared" si="69"/>
        <v>0</v>
      </c>
      <c r="AW220" s="96">
        <f t="shared" si="69"/>
        <v>0</v>
      </c>
      <c r="AX220" s="96">
        <f t="shared" si="69"/>
        <v>0</v>
      </c>
      <c r="AY220" s="96">
        <f t="shared" si="69"/>
        <v>0</v>
      </c>
      <c r="AZ220" s="96">
        <f t="shared" si="69"/>
        <v>0</v>
      </c>
      <c r="BA220" s="96">
        <f t="shared" si="69"/>
        <v>1.2195</v>
      </c>
      <c r="BB220" s="96">
        <f t="shared" si="69"/>
        <v>40.501190120000004</v>
      </c>
      <c r="BC220" s="96" t="e">
        <f t="shared" si="69"/>
        <v>#VALUE!</v>
      </c>
      <c r="BD220" s="96" t="e">
        <f t="shared" si="69"/>
        <v>#VALUE!</v>
      </c>
      <c r="BE220" s="96" t="e">
        <f t="shared" si="69"/>
        <v>#VALUE!</v>
      </c>
      <c r="BF220" s="96" t="e">
        <f t="shared" si="69"/>
        <v>#VALUE!</v>
      </c>
      <c r="BG220" s="96">
        <f t="shared" si="69"/>
        <v>0.46800000000000003</v>
      </c>
      <c r="BH220" s="96">
        <f t="shared" si="69"/>
        <v>0</v>
      </c>
      <c r="BI220" s="96">
        <f t="shared" si="69"/>
        <v>37.917000000000002</v>
      </c>
      <c r="BJ220" s="96">
        <f t="shared" si="69"/>
        <v>0</v>
      </c>
      <c r="BK220" s="96">
        <f t="shared" si="69"/>
        <v>1.706</v>
      </c>
      <c r="BL220" s="96">
        <f t="shared" si="69"/>
        <v>0</v>
      </c>
      <c r="BM220" s="96">
        <f t="shared" si="69"/>
        <v>0</v>
      </c>
      <c r="BN220" s="96">
        <f t="shared" si="69"/>
        <v>0.27440100000000001</v>
      </c>
      <c r="BO220" s="96">
        <f t="shared" si="69"/>
        <v>3.7887120000000003E-2</v>
      </c>
      <c r="BP220" s="96">
        <f t="shared" si="69"/>
        <v>9.7901999999999989E-2</v>
      </c>
      <c r="BQ220" s="96">
        <f t="shared" si="69"/>
        <v>0</v>
      </c>
      <c r="BR220" s="96">
        <f t="shared" si="69"/>
        <v>0</v>
      </c>
      <c r="BS220" s="96">
        <f t="shared" si="69"/>
        <v>0</v>
      </c>
      <c r="BT220" s="96">
        <f t="shared" si="69"/>
        <v>0</v>
      </c>
      <c r="BU220" s="96">
        <f t="shared" si="69"/>
        <v>0</v>
      </c>
      <c r="BV220" s="96">
        <f t="shared" si="67"/>
        <v>0</v>
      </c>
      <c r="BW220" s="96">
        <f t="shared" si="67"/>
        <v>0</v>
      </c>
      <c r="BX220" s="96" t="e">
        <f t="shared" si="67"/>
        <v>#VALUE!</v>
      </c>
      <c r="BY220" s="96">
        <f t="shared" si="67"/>
        <v>102.47799999999999</v>
      </c>
      <c r="BZ220" s="96">
        <f t="shared" si="67"/>
        <v>148.68</v>
      </c>
    </row>
    <row r="221" spans="1:78" x14ac:dyDescent="0.25">
      <c r="A221" s="87"/>
      <c r="B221" s="95" t="s">
        <v>98</v>
      </c>
      <c r="C221" s="88" t="s">
        <v>91</v>
      </c>
      <c r="D221" s="89" t="s">
        <v>92</v>
      </c>
      <c r="E221" s="89"/>
      <c r="F221" s="95"/>
      <c r="G221" s="95"/>
      <c r="H221" s="95"/>
      <c r="I221" s="96">
        <f t="shared" si="68"/>
        <v>176.65380000000002</v>
      </c>
      <c r="J221" s="96">
        <f t="shared" si="69"/>
        <v>0</v>
      </c>
      <c r="K221" s="96">
        <f t="shared" si="69"/>
        <v>0</v>
      </c>
      <c r="L221" s="96">
        <f t="shared" si="69"/>
        <v>0</v>
      </c>
      <c r="M221" s="96">
        <f t="shared" si="69"/>
        <v>0</v>
      </c>
      <c r="N221" s="96">
        <f t="shared" si="69"/>
        <v>0</v>
      </c>
      <c r="O221" s="96">
        <f t="shared" si="69"/>
        <v>0</v>
      </c>
      <c r="P221" s="96">
        <f t="shared" si="69"/>
        <v>0</v>
      </c>
      <c r="Q221" s="96">
        <f t="shared" si="69"/>
        <v>0</v>
      </c>
      <c r="R221" s="96">
        <f t="shared" si="69"/>
        <v>0</v>
      </c>
      <c r="S221" s="96">
        <f t="shared" si="69"/>
        <v>0</v>
      </c>
      <c r="T221" s="96">
        <f t="shared" si="69"/>
        <v>0</v>
      </c>
      <c r="U221" s="96">
        <f t="shared" si="69"/>
        <v>0</v>
      </c>
      <c r="V221" s="96">
        <f t="shared" si="69"/>
        <v>0</v>
      </c>
      <c r="W221" s="96">
        <f t="shared" si="69"/>
        <v>0</v>
      </c>
      <c r="X221" s="96">
        <f t="shared" si="69"/>
        <v>0</v>
      </c>
      <c r="Y221" s="96">
        <f t="shared" si="69"/>
        <v>0</v>
      </c>
      <c r="Z221" s="96">
        <f t="shared" si="69"/>
        <v>0</v>
      </c>
      <c r="AA221" s="96">
        <f t="shared" si="69"/>
        <v>0</v>
      </c>
      <c r="AB221" s="96">
        <f t="shared" si="69"/>
        <v>0</v>
      </c>
      <c r="AC221" s="96">
        <f t="shared" si="69"/>
        <v>0</v>
      </c>
      <c r="AD221" s="96">
        <f t="shared" si="69"/>
        <v>4.2175000000000002</v>
      </c>
      <c r="AE221" s="96">
        <f t="shared" si="69"/>
        <v>0</v>
      </c>
      <c r="AF221" s="96">
        <f t="shared" si="69"/>
        <v>0</v>
      </c>
      <c r="AG221" s="96" t="e">
        <f t="shared" si="69"/>
        <v>#VALUE!</v>
      </c>
      <c r="AH221" s="96" t="e">
        <f t="shared" si="69"/>
        <v>#VALUE!</v>
      </c>
      <c r="AI221" s="96" t="e">
        <f t="shared" si="69"/>
        <v>#VALUE!</v>
      </c>
      <c r="AJ221" s="96">
        <f t="shared" si="69"/>
        <v>0</v>
      </c>
      <c r="AK221" s="96">
        <f t="shared" si="69"/>
        <v>0</v>
      </c>
      <c r="AL221" s="96">
        <f t="shared" si="69"/>
        <v>0.36880000000000002</v>
      </c>
      <c r="AM221" s="96">
        <f t="shared" si="69"/>
        <v>0.70240000000000002</v>
      </c>
      <c r="AN221" s="96">
        <f t="shared" si="69"/>
        <v>0</v>
      </c>
      <c r="AO221" s="96">
        <f t="shared" si="69"/>
        <v>0</v>
      </c>
      <c r="AP221" s="96">
        <f t="shared" si="69"/>
        <v>0</v>
      </c>
      <c r="AQ221" s="96">
        <f t="shared" si="69"/>
        <v>1.2068000000000001</v>
      </c>
      <c r="AR221" s="96">
        <f t="shared" si="69"/>
        <v>0</v>
      </c>
      <c r="AS221" s="96">
        <f t="shared" si="69"/>
        <v>1.9395000000000002</v>
      </c>
      <c r="AT221" s="96">
        <f t="shared" si="69"/>
        <v>0</v>
      </c>
      <c r="AU221" s="96">
        <f t="shared" si="69"/>
        <v>0</v>
      </c>
      <c r="AV221" s="96">
        <f t="shared" si="69"/>
        <v>0</v>
      </c>
      <c r="AW221" s="96">
        <f t="shared" si="69"/>
        <v>0</v>
      </c>
      <c r="AX221" s="96">
        <f t="shared" si="69"/>
        <v>0</v>
      </c>
      <c r="AY221" s="96">
        <f t="shared" si="69"/>
        <v>0</v>
      </c>
      <c r="AZ221" s="96">
        <f t="shared" si="69"/>
        <v>0</v>
      </c>
      <c r="BA221" s="96">
        <f t="shared" si="69"/>
        <v>0.1593</v>
      </c>
      <c r="BB221" s="96">
        <f t="shared" si="69"/>
        <v>35.892000000000003</v>
      </c>
      <c r="BC221" s="96" t="e">
        <f t="shared" si="69"/>
        <v>#VALUE!</v>
      </c>
      <c r="BD221" s="96" t="e">
        <f t="shared" si="69"/>
        <v>#VALUE!</v>
      </c>
      <c r="BE221" s="96" t="e">
        <f t="shared" si="69"/>
        <v>#VALUE!</v>
      </c>
      <c r="BF221" s="96" t="e">
        <f t="shared" si="69"/>
        <v>#VALUE!</v>
      </c>
      <c r="BG221" s="96">
        <f t="shared" si="69"/>
        <v>0</v>
      </c>
      <c r="BH221" s="96">
        <f t="shared" si="69"/>
        <v>0</v>
      </c>
      <c r="BI221" s="96">
        <f t="shared" si="69"/>
        <v>19.087</v>
      </c>
      <c r="BJ221" s="96">
        <f t="shared" si="69"/>
        <v>0</v>
      </c>
      <c r="BK221" s="96">
        <f t="shared" si="69"/>
        <v>0</v>
      </c>
      <c r="BL221" s="96">
        <f t="shared" si="69"/>
        <v>0</v>
      </c>
      <c r="BM221" s="96">
        <f t="shared" si="69"/>
        <v>0</v>
      </c>
      <c r="BN221" s="96">
        <f t="shared" si="69"/>
        <v>0</v>
      </c>
      <c r="BO221" s="96">
        <f t="shared" si="69"/>
        <v>0</v>
      </c>
      <c r="BP221" s="96">
        <f t="shared" si="69"/>
        <v>0</v>
      </c>
      <c r="BQ221" s="96">
        <f t="shared" si="69"/>
        <v>0</v>
      </c>
      <c r="BR221" s="96">
        <f t="shared" si="69"/>
        <v>0</v>
      </c>
      <c r="BS221" s="96">
        <f t="shared" si="69"/>
        <v>0</v>
      </c>
      <c r="BT221" s="96">
        <f t="shared" si="69"/>
        <v>16.805</v>
      </c>
      <c r="BU221" s="96">
        <f t="shared" si="69"/>
        <v>0</v>
      </c>
      <c r="BV221" s="96">
        <f t="shared" si="67"/>
        <v>0</v>
      </c>
      <c r="BW221" s="96">
        <f t="shared" si="67"/>
        <v>0</v>
      </c>
      <c r="BX221" s="96" t="e">
        <f t="shared" si="67"/>
        <v>#VALUE!</v>
      </c>
      <c r="BY221" s="96">
        <f t="shared" si="67"/>
        <v>3.5989999999999998</v>
      </c>
      <c r="BZ221" s="96">
        <f t="shared" si="67"/>
        <v>132.786</v>
      </c>
    </row>
    <row r="222" spans="1:78" x14ac:dyDescent="0.25">
      <c r="B222" s="3" t="s">
        <v>100</v>
      </c>
      <c r="C222" s="88" t="s">
        <v>91</v>
      </c>
      <c r="D222" s="89" t="s">
        <v>92</v>
      </c>
      <c r="E222" s="89"/>
      <c r="H222" s="4"/>
      <c r="I222" s="96">
        <f t="shared" si="68"/>
        <v>16.110199999999999</v>
      </c>
      <c r="J222" s="96">
        <f t="shared" si="69"/>
        <v>0</v>
      </c>
      <c r="K222" s="96">
        <f t="shared" si="69"/>
        <v>0</v>
      </c>
      <c r="L222" s="96">
        <f t="shared" si="69"/>
        <v>0</v>
      </c>
      <c r="M222" s="96">
        <f t="shared" si="69"/>
        <v>0</v>
      </c>
      <c r="N222" s="96">
        <f t="shared" si="69"/>
        <v>0</v>
      </c>
      <c r="O222" s="96">
        <f t="shared" si="69"/>
        <v>0</v>
      </c>
      <c r="P222" s="96">
        <f t="shared" si="69"/>
        <v>0</v>
      </c>
      <c r="Q222" s="96">
        <f t="shared" si="69"/>
        <v>0</v>
      </c>
      <c r="R222" s="96">
        <f t="shared" si="69"/>
        <v>0</v>
      </c>
      <c r="S222" s="96">
        <f t="shared" si="69"/>
        <v>0</v>
      </c>
      <c r="T222" s="96">
        <f t="shared" si="69"/>
        <v>0</v>
      </c>
      <c r="U222" s="96">
        <f t="shared" si="69"/>
        <v>0</v>
      </c>
      <c r="V222" s="96">
        <f t="shared" si="69"/>
        <v>0</v>
      </c>
      <c r="W222" s="96">
        <f t="shared" si="69"/>
        <v>0</v>
      </c>
      <c r="X222" s="96">
        <f t="shared" si="69"/>
        <v>0</v>
      </c>
      <c r="Y222" s="96">
        <f t="shared" si="69"/>
        <v>0</v>
      </c>
      <c r="Z222" s="96">
        <f t="shared" si="69"/>
        <v>0</v>
      </c>
      <c r="AA222" s="96">
        <f t="shared" si="69"/>
        <v>0</v>
      </c>
      <c r="AB222" s="96">
        <f t="shared" si="69"/>
        <v>0</v>
      </c>
      <c r="AC222" s="96">
        <f t="shared" si="69"/>
        <v>0</v>
      </c>
      <c r="AD222" s="96">
        <f t="shared" si="69"/>
        <v>0.13300000000000001</v>
      </c>
      <c r="AE222" s="96">
        <f t="shared" si="69"/>
        <v>0</v>
      </c>
      <c r="AF222" s="96">
        <f t="shared" si="69"/>
        <v>0</v>
      </c>
      <c r="AG222" s="96" t="e">
        <f t="shared" si="69"/>
        <v>#VALUE!</v>
      </c>
      <c r="AH222" s="96" t="e">
        <f t="shared" si="69"/>
        <v>#VALUE!</v>
      </c>
      <c r="AI222" s="96" t="e">
        <f t="shared" si="69"/>
        <v>#VALUE!</v>
      </c>
      <c r="AJ222" s="96">
        <f t="shared" si="69"/>
        <v>0</v>
      </c>
      <c r="AK222" s="96">
        <f t="shared" si="69"/>
        <v>0</v>
      </c>
      <c r="AL222" s="96">
        <f t="shared" si="69"/>
        <v>4.7000000000000007E-2</v>
      </c>
      <c r="AM222" s="96">
        <f t="shared" si="69"/>
        <v>0</v>
      </c>
      <c r="AN222" s="96">
        <f t="shared" si="69"/>
        <v>0</v>
      </c>
      <c r="AO222" s="96">
        <f t="shared" si="69"/>
        <v>0</v>
      </c>
      <c r="AP222" s="96">
        <f t="shared" si="69"/>
        <v>0</v>
      </c>
      <c r="AQ222" s="96">
        <f t="shared" si="69"/>
        <v>0</v>
      </c>
      <c r="AR222" s="96">
        <f t="shared" si="69"/>
        <v>0</v>
      </c>
      <c r="AS222" s="96">
        <f t="shared" si="69"/>
        <v>8.5999999999999993E-2</v>
      </c>
      <c r="AT222" s="96">
        <f t="shared" si="69"/>
        <v>0</v>
      </c>
      <c r="AU222" s="96">
        <f t="shared" si="69"/>
        <v>0</v>
      </c>
      <c r="AV222" s="96">
        <f t="shared" si="69"/>
        <v>0</v>
      </c>
      <c r="AW222" s="96">
        <f t="shared" si="69"/>
        <v>0</v>
      </c>
      <c r="AX222" s="96">
        <f t="shared" si="69"/>
        <v>0</v>
      </c>
      <c r="AY222" s="96">
        <f t="shared" si="69"/>
        <v>0</v>
      </c>
      <c r="AZ222" s="96">
        <f t="shared" si="69"/>
        <v>0</v>
      </c>
      <c r="BA222" s="96">
        <f t="shared" si="69"/>
        <v>0</v>
      </c>
      <c r="BB222" s="96">
        <f t="shared" si="69"/>
        <v>0.52700000000000002</v>
      </c>
      <c r="BC222" s="96" t="e">
        <f t="shared" si="69"/>
        <v>#VALUE!</v>
      </c>
      <c r="BD222" s="96" t="e">
        <f t="shared" si="69"/>
        <v>#VALUE!</v>
      </c>
      <c r="BE222" s="96" t="e">
        <f t="shared" si="69"/>
        <v>#VALUE!</v>
      </c>
      <c r="BF222" s="96" t="e">
        <f t="shared" si="69"/>
        <v>#VALUE!</v>
      </c>
      <c r="BG222" s="96">
        <f t="shared" si="69"/>
        <v>0</v>
      </c>
      <c r="BH222" s="96">
        <f t="shared" si="69"/>
        <v>0.52700000000000002</v>
      </c>
      <c r="BI222" s="96">
        <f t="shared" si="69"/>
        <v>0</v>
      </c>
      <c r="BJ222" s="96">
        <f t="shared" si="69"/>
        <v>0</v>
      </c>
      <c r="BK222" s="96">
        <f t="shared" si="69"/>
        <v>0</v>
      </c>
      <c r="BL222" s="96">
        <f t="shared" si="69"/>
        <v>0</v>
      </c>
      <c r="BM222" s="96">
        <f t="shared" si="69"/>
        <v>0</v>
      </c>
      <c r="BN222" s="96">
        <f t="shared" si="69"/>
        <v>0</v>
      </c>
      <c r="BO222" s="96">
        <f t="shared" si="69"/>
        <v>0</v>
      </c>
      <c r="BP222" s="96">
        <f t="shared" si="69"/>
        <v>0</v>
      </c>
      <c r="BQ222" s="96">
        <f t="shared" si="69"/>
        <v>0</v>
      </c>
      <c r="BR222" s="96">
        <f t="shared" si="69"/>
        <v>0</v>
      </c>
      <c r="BS222" s="96">
        <f t="shared" si="69"/>
        <v>0</v>
      </c>
      <c r="BT222" s="96">
        <f t="shared" si="69"/>
        <v>0</v>
      </c>
      <c r="BU222" s="96">
        <f t="shared" si="69"/>
        <v>0</v>
      </c>
      <c r="BV222" s="96">
        <f t="shared" si="67"/>
        <v>0</v>
      </c>
      <c r="BW222" s="96">
        <f t="shared" si="67"/>
        <v>0</v>
      </c>
      <c r="BX222" s="96" t="e">
        <f t="shared" si="67"/>
        <v>#VALUE!</v>
      </c>
      <c r="BY222" s="96">
        <f t="shared" si="67"/>
        <v>12.419</v>
      </c>
      <c r="BZ222" s="96">
        <f t="shared" si="67"/>
        <v>3.0312000000000006</v>
      </c>
    </row>
    <row r="223" spans="1:78" x14ac:dyDescent="0.25">
      <c r="B223" s="3" t="s">
        <v>101</v>
      </c>
      <c r="C223" s="88" t="s">
        <v>91</v>
      </c>
      <c r="D223" s="89" t="s">
        <v>92</v>
      </c>
      <c r="H223" s="4"/>
      <c r="I223" s="96">
        <f>SUM(I218:I222)</f>
        <v>883.82243352</v>
      </c>
    </row>
    <row r="224" spans="1:78" x14ac:dyDescent="0.25">
      <c r="A224" s="87"/>
      <c r="B224" s="95"/>
      <c r="C224" s="95"/>
      <c r="D224" s="95"/>
      <c r="E224" s="95"/>
      <c r="F224" s="95"/>
      <c r="G224" s="95"/>
      <c r="H224" s="95"/>
    </row>
    <row r="225" spans="1:78" x14ac:dyDescent="0.25">
      <c r="A225" s="99"/>
      <c r="B225" s="95"/>
      <c r="C225" s="95"/>
      <c r="D225" s="95"/>
      <c r="E225" s="95"/>
      <c r="F225" s="95"/>
      <c r="G225" s="95"/>
      <c r="H225" s="95"/>
    </row>
    <row r="226" spans="1:78" x14ac:dyDescent="0.25">
      <c r="A226" s="99"/>
      <c r="B226" s="95"/>
      <c r="C226" s="95"/>
      <c r="D226" s="95"/>
      <c r="E226" s="95"/>
      <c r="F226" s="95"/>
      <c r="G226" s="95"/>
      <c r="H226" s="95"/>
    </row>
    <row r="228" spans="1:78" x14ac:dyDescent="0.25">
      <c r="A228" s="87"/>
      <c r="B228" s="95"/>
      <c r="C228" s="95"/>
      <c r="D228" s="89"/>
      <c r="E228" s="89"/>
      <c r="F228" s="89"/>
      <c r="G228" s="90"/>
      <c r="H228" s="95"/>
    </row>
    <row r="229" spans="1:78" x14ac:dyDescent="0.25">
      <c r="A229" s="113" t="s">
        <v>96</v>
      </c>
      <c r="B229" s="87" t="s">
        <v>95</v>
      </c>
      <c r="C229" s="88" t="s">
        <v>91</v>
      </c>
      <c r="D229" s="89" t="s">
        <v>102</v>
      </c>
      <c r="E229" s="89"/>
      <c r="F229" s="89"/>
      <c r="G229" s="90"/>
      <c r="H229" s="91" t="s">
        <v>103</v>
      </c>
      <c r="I229" s="92">
        <v>1847.8706219547148</v>
      </c>
      <c r="J229" s="92">
        <v>0</v>
      </c>
      <c r="K229" s="93">
        <v>0</v>
      </c>
      <c r="L229" s="93">
        <v>0</v>
      </c>
      <c r="M229" s="93">
        <v>0</v>
      </c>
      <c r="N229" s="93">
        <v>0</v>
      </c>
      <c r="O229" s="93">
        <v>0</v>
      </c>
      <c r="P229" s="93">
        <v>0</v>
      </c>
      <c r="Q229" s="93">
        <v>0</v>
      </c>
      <c r="R229" s="93">
        <v>0</v>
      </c>
      <c r="S229" s="93">
        <v>0</v>
      </c>
      <c r="T229" s="93">
        <v>0</v>
      </c>
      <c r="U229" s="92">
        <v>0</v>
      </c>
      <c r="V229" s="93">
        <v>0</v>
      </c>
      <c r="W229" s="93">
        <v>0</v>
      </c>
      <c r="X229" s="93">
        <v>0</v>
      </c>
      <c r="Y229" s="93">
        <v>0</v>
      </c>
      <c r="Z229" s="92">
        <v>0</v>
      </c>
      <c r="AA229" s="93">
        <v>0</v>
      </c>
      <c r="AB229" s="93">
        <v>0</v>
      </c>
      <c r="AC229" s="94">
        <v>0</v>
      </c>
      <c r="AD229" s="92">
        <v>56.188497181618416</v>
      </c>
      <c r="AE229" s="93">
        <v>0</v>
      </c>
      <c r="AF229" s="93">
        <v>0</v>
      </c>
      <c r="AG229" s="93" t="s">
        <v>94</v>
      </c>
      <c r="AH229" s="93" t="s">
        <v>94</v>
      </c>
      <c r="AI229" s="93" t="s">
        <v>94</v>
      </c>
      <c r="AJ229" s="93">
        <v>0</v>
      </c>
      <c r="AK229" s="93">
        <v>0</v>
      </c>
      <c r="AL229" s="93">
        <v>4.3947644979459248</v>
      </c>
      <c r="AM229" s="93">
        <v>0</v>
      </c>
      <c r="AN229" s="93">
        <v>0</v>
      </c>
      <c r="AO229" s="93">
        <v>0</v>
      </c>
      <c r="AP229" s="93">
        <v>0</v>
      </c>
      <c r="AQ229" s="93">
        <v>0</v>
      </c>
      <c r="AR229" s="93">
        <v>0</v>
      </c>
      <c r="AS229" s="93">
        <v>47.933982994172162</v>
      </c>
      <c r="AT229" s="93">
        <v>3.859749689500334</v>
      </c>
      <c r="AU229" s="93">
        <v>0</v>
      </c>
      <c r="AV229" s="93">
        <v>0</v>
      </c>
      <c r="AW229" s="93">
        <v>0</v>
      </c>
      <c r="AX229" s="93">
        <v>0</v>
      </c>
      <c r="AY229" s="93">
        <v>0</v>
      </c>
      <c r="AZ229" s="93">
        <v>0</v>
      </c>
      <c r="BA229" s="94">
        <v>153.86840068787617</v>
      </c>
      <c r="BB229" s="92">
        <v>44.310332473488103</v>
      </c>
      <c r="BC229" s="93" t="s">
        <v>94</v>
      </c>
      <c r="BD229" s="93" t="s">
        <v>94</v>
      </c>
      <c r="BE229" s="93" t="s">
        <v>94</v>
      </c>
      <c r="BF229" s="93" t="s">
        <v>94</v>
      </c>
      <c r="BG229" s="93">
        <v>2.0225948218209613</v>
      </c>
      <c r="BH229" s="93">
        <v>0</v>
      </c>
      <c r="BI229" s="93">
        <v>25.755923378236361</v>
      </c>
      <c r="BJ229" s="93">
        <v>0</v>
      </c>
      <c r="BK229" s="93">
        <v>6.7630171013661977</v>
      </c>
      <c r="BL229" s="93">
        <v>9.7687971720645841</v>
      </c>
      <c r="BM229" s="93">
        <v>0</v>
      </c>
      <c r="BN229" s="93">
        <v>0</v>
      </c>
      <c r="BO229" s="93">
        <v>0</v>
      </c>
      <c r="BP229" s="93">
        <v>0</v>
      </c>
      <c r="BQ229" s="93">
        <v>0</v>
      </c>
      <c r="BR229" s="93">
        <v>0</v>
      </c>
      <c r="BS229" s="93">
        <v>0</v>
      </c>
      <c r="BT229" s="93">
        <v>0</v>
      </c>
      <c r="BU229" s="92">
        <v>8.0013375370211133</v>
      </c>
      <c r="BV229" s="93">
        <v>0</v>
      </c>
      <c r="BW229" s="93">
        <v>8.0013375370211133</v>
      </c>
      <c r="BX229" s="94" t="s">
        <v>94</v>
      </c>
      <c r="BY229" s="94">
        <v>700.89328365338679</v>
      </c>
      <c r="BZ229" s="94">
        <v>884.60877042132415</v>
      </c>
    </row>
    <row r="230" spans="1:78" x14ac:dyDescent="0.25">
      <c r="A230" s="113"/>
      <c r="B230" s="95" t="s">
        <v>97</v>
      </c>
      <c r="C230" s="88" t="s">
        <v>91</v>
      </c>
      <c r="D230" s="89" t="s">
        <v>102</v>
      </c>
      <c r="E230" s="95"/>
      <c r="F230" s="89"/>
      <c r="G230" s="90"/>
      <c r="H230" s="91" t="s">
        <v>103</v>
      </c>
      <c r="I230" s="92">
        <v>2890.2890513040984</v>
      </c>
      <c r="J230" s="92">
        <v>0</v>
      </c>
      <c r="K230" s="93">
        <v>0</v>
      </c>
      <c r="L230" s="93">
        <v>0</v>
      </c>
      <c r="M230" s="93">
        <v>0</v>
      </c>
      <c r="N230" s="93">
        <v>0</v>
      </c>
      <c r="O230" s="93">
        <v>0</v>
      </c>
      <c r="P230" s="93">
        <v>0</v>
      </c>
      <c r="Q230" s="93">
        <v>0</v>
      </c>
      <c r="R230" s="93">
        <v>0</v>
      </c>
      <c r="S230" s="93">
        <v>0</v>
      </c>
      <c r="T230" s="93">
        <v>0</v>
      </c>
      <c r="U230" s="92">
        <v>0</v>
      </c>
      <c r="V230" s="93">
        <v>0</v>
      </c>
      <c r="W230" s="93">
        <v>0</v>
      </c>
      <c r="X230" s="93">
        <v>0</v>
      </c>
      <c r="Y230" s="93">
        <v>0</v>
      </c>
      <c r="Z230" s="92">
        <v>2.3851151237221746</v>
      </c>
      <c r="AA230" s="93">
        <v>2.3851151237221746</v>
      </c>
      <c r="AB230" s="93">
        <v>0</v>
      </c>
      <c r="AC230" s="94">
        <v>0</v>
      </c>
      <c r="AD230" s="92">
        <v>265.88802904366105</v>
      </c>
      <c r="AE230" s="93">
        <v>0</v>
      </c>
      <c r="AF230" s="93">
        <v>0</v>
      </c>
      <c r="AG230" s="93" t="s">
        <v>94</v>
      </c>
      <c r="AH230" s="93" t="s">
        <v>94</v>
      </c>
      <c r="AI230" s="93" t="s">
        <v>94</v>
      </c>
      <c r="AJ230" s="93">
        <v>0</v>
      </c>
      <c r="AK230" s="93">
        <v>0</v>
      </c>
      <c r="AL230" s="93">
        <v>0</v>
      </c>
      <c r="AM230" s="93">
        <v>19.695232635903313</v>
      </c>
      <c r="AN230" s="93">
        <v>0</v>
      </c>
      <c r="AO230" s="93">
        <v>0</v>
      </c>
      <c r="AP230" s="93">
        <v>0</v>
      </c>
      <c r="AQ230" s="93">
        <v>0</v>
      </c>
      <c r="AR230" s="93">
        <v>0</v>
      </c>
      <c r="AS230" s="93">
        <v>210.49011177987964</v>
      </c>
      <c r="AT230" s="93">
        <v>35.702684627878092</v>
      </c>
      <c r="AU230" s="93">
        <v>0</v>
      </c>
      <c r="AV230" s="93">
        <v>0</v>
      </c>
      <c r="AW230" s="93">
        <v>0</v>
      </c>
      <c r="AX230" s="93">
        <v>0</v>
      </c>
      <c r="AY230" s="93">
        <v>0</v>
      </c>
      <c r="AZ230" s="93">
        <v>0</v>
      </c>
      <c r="BA230" s="94">
        <v>29.901117798796218</v>
      </c>
      <c r="BB230" s="92">
        <v>88.331470335339645</v>
      </c>
      <c r="BC230" s="93" t="s">
        <v>94</v>
      </c>
      <c r="BD230" s="93" t="s">
        <v>94</v>
      </c>
      <c r="BE230" s="93" t="s">
        <v>94</v>
      </c>
      <c r="BF230" s="93" t="s">
        <v>94</v>
      </c>
      <c r="BG230" s="93">
        <v>0</v>
      </c>
      <c r="BH230" s="93">
        <v>0</v>
      </c>
      <c r="BI230" s="93">
        <v>72.250883729817517</v>
      </c>
      <c r="BJ230" s="93">
        <v>0</v>
      </c>
      <c r="BK230" s="93">
        <v>14.760676411579249</v>
      </c>
      <c r="BL230" s="93">
        <v>0</v>
      </c>
      <c r="BM230" s="93">
        <v>0</v>
      </c>
      <c r="BN230" s="93">
        <v>1.3199101939428679</v>
      </c>
      <c r="BO230" s="93">
        <v>0</v>
      </c>
      <c r="BP230" s="93">
        <v>0</v>
      </c>
      <c r="BQ230" s="93">
        <v>0</v>
      </c>
      <c r="BR230" s="93">
        <v>0</v>
      </c>
      <c r="BS230" s="93">
        <v>0</v>
      </c>
      <c r="BT230" s="93">
        <v>0</v>
      </c>
      <c r="BU230" s="92">
        <v>0</v>
      </c>
      <c r="BV230" s="93">
        <v>0</v>
      </c>
      <c r="BW230" s="93">
        <v>0</v>
      </c>
      <c r="BX230" s="94" t="s">
        <v>94</v>
      </c>
      <c r="BY230" s="94">
        <v>1002.5795356835769</v>
      </c>
      <c r="BZ230" s="94">
        <v>1501.2037833190025</v>
      </c>
    </row>
    <row r="231" spans="1:78" x14ac:dyDescent="0.25">
      <c r="A231" s="113"/>
      <c r="B231" s="95" t="s">
        <v>99</v>
      </c>
      <c r="C231" s="88" t="s">
        <v>91</v>
      </c>
      <c r="D231" s="89" t="s">
        <v>102</v>
      </c>
      <c r="E231" s="89"/>
      <c r="F231" s="89"/>
      <c r="G231" s="90"/>
      <c r="H231" s="91" t="s">
        <v>103</v>
      </c>
      <c r="I231" s="92">
        <v>3958.2238751313648</v>
      </c>
      <c r="J231" s="92">
        <v>0</v>
      </c>
      <c r="K231" s="93">
        <v>0</v>
      </c>
      <c r="L231" s="93">
        <v>0</v>
      </c>
      <c r="M231" s="93">
        <v>0</v>
      </c>
      <c r="N231" s="93">
        <v>0</v>
      </c>
      <c r="O231" s="93">
        <v>0</v>
      </c>
      <c r="P231" s="93">
        <v>0</v>
      </c>
      <c r="Q231" s="93">
        <v>0</v>
      </c>
      <c r="R231" s="93">
        <v>0</v>
      </c>
      <c r="S231" s="93">
        <v>0</v>
      </c>
      <c r="T231" s="93">
        <v>0</v>
      </c>
      <c r="U231" s="92">
        <v>2.2785898538263112</v>
      </c>
      <c r="V231" s="93">
        <v>2.2785898538263112</v>
      </c>
      <c r="W231" s="93">
        <v>0</v>
      </c>
      <c r="X231" s="93">
        <v>0</v>
      </c>
      <c r="Y231" s="93">
        <v>0</v>
      </c>
      <c r="Z231" s="92">
        <v>0</v>
      </c>
      <c r="AA231" s="93">
        <v>0</v>
      </c>
      <c r="AB231" s="93">
        <v>0</v>
      </c>
      <c r="AC231" s="94">
        <v>0</v>
      </c>
      <c r="AD231" s="92">
        <v>256.51718973918025</v>
      </c>
      <c r="AE231" s="93">
        <v>0</v>
      </c>
      <c r="AF231" s="93">
        <v>0</v>
      </c>
      <c r="AG231" s="93" t="s">
        <v>94</v>
      </c>
      <c r="AH231" s="93" t="s">
        <v>94</v>
      </c>
      <c r="AI231" s="93" t="s">
        <v>94</v>
      </c>
      <c r="AJ231" s="93">
        <v>0</v>
      </c>
      <c r="AK231" s="93">
        <v>0</v>
      </c>
      <c r="AL231" s="93">
        <v>26.681095347281932</v>
      </c>
      <c r="AM231" s="93">
        <v>64.90519250979267</v>
      </c>
      <c r="AN231" s="93">
        <v>0</v>
      </c>
      <c r="AO231" s="93">
        <v>0</v>
      </c>
      <c r="AP231" s="93">
        <v>0</v>
      </c>
      <c r="AQ231" s="93">
        <v>0</v>
      </c>
      <c r="AR231" s="93">
        <v>0</v>
      </c>
      <c r="AS231" s="93">
        <v>164.93090188210567</v>
      </c>
      <c r="AT231" s="93">
        <v>0</v>
      </c>
      <c r="AU231" s="93">
        <v>0</v>
      </c>
      <c r="AV231" s="93">
        <v>0</v>
      </c>
      <c r="AW231" s="93">
        <v>0</v>
      </c>
      <c r="AX231" s="93">
        <v>0</v>
      </c>
      <c r="AY231" s="93">
        <v>0</v>
      </c>
      <c r="AZ231" s="93">
        <v>0</v>
      </c>
      <c r="BA231" s="94">
        <v>100.55889939810834</v>
      </c>
      <c r="BB231" s="92">
        <v>59.526500047769176</v>
      </c>
      <c r="BC231" s="93" t="s">
        <v>94</v>
      </c>
      <c r="BD231" s="93" t="s">
        <v>94</v>
      </c>
      <c r="BE231" s="93" t="s">
        <v>94</v>
      </c>
      <c r="BF231" s="93" t="s">
        <v>94</v>
      </c>
      <c r="BG231" s="93">
        <v>0</v>
      </c>
      <c r="BH231" s="93">
        <v>0</v>
      </c>
      <c r="BI231" s="93">
        <v>39.815610967803572</v>
      </c>
      <c r="BJ231" s="93">
        <v>0</v>
      </c>
      <c r="BK231" s="93">
        <v>0</v>
      </c>
      <c r="BL231" s="93">
        <v>0</v>
      </c>
      <c r="BM231" s="93">
        <v>0</v>
      </c>
      <c r="BN231" s="93">
        <v>3.5249355116079104</v>
      </c>
      <c r="BO231" s="93">
        <v>4.5174239036973338</v>
      </c>
      <c r="BP231" s="93">
        <v>11.66852966466036</v>
      </c>
      <c r="BQ231" s="93">
        <v>0</v>
      </c>
      <c r="BR231" s="93">
        <v>0</v>
      </c>
      <c r="BS231" s="93">
        <v>0</v>
      </c>
      <c r="BT231" s="93">
        <v>0</v>
      </c>
      <c r="BU231" s="92">
        <v>0</v>
      </c>
      <c r="BV231" s="93">
        <v>0</v>
      </c>
      <c r="BW231" s="93">
        <v>0</v>
      </c>
      <c r="BX231" s="94" t="s">
        <v>94</v>
      </c>
      <c r="BY231" s="94">
        <v>1273.9084742524124</v>
      </c>
      <c r="BZ231" s="94">
        <v>2265.4342218400684</v>
      </c>
    </row>
    <row r="232" spans="1:78" x14ac:dyDescent="0.25">
      <c r="A232" s="113"/>
      <c r="B232" s="95" t="s">
        <v>98</v>
      </c>
      <c r="C232" s="88" t="s">
        <v>91</v>
      </c>
      <c r="D232" s="89" t="s">
        <v>102</v>
      </c>
      <c r="E232" s="89"/>
      <c r="F232" s="89"/>
      <c r="G232" s="90"/>
      <c r="H232" s="91" t="s">
        <v>103</v>
      </c>
      <c r="I232" s="92">
        <v>2803.3533963886503</v>
      </c>
      <c r="J232" s="92">
        <v>0</v>
      </c>
      <c r="K232" s="93">
        <v>0</v>
      </c>
      <c r="L232" s="93">
        <v>0</v>
      </c>
      <c r="M232" s="93">
        <v>0</v>
      </c>
      <c r="N232" s="93">
        <v>0</v>
      </c>
      <c r="O232" s="93">
        <v>0</v>
      </c>
      <c r="P232" s="93">
        <v>0</v>
      </c>
      <c r="Q232" s="93">
        <v>0</v>
      </c>
      <c r="R232" s="93">
        <v>0</v>
      </c>
      <c r="S232" s="93">
        <v>0</v>
      </c>
      <c r="T232" s="93">
        <v>0</v>
      </c>
      <c r="U232" s="92">
        <v>0</v>
      </c>
      <c r="V232" s="93">
        <v>0</v>
      </c>
      <c r="W232" s="93">
        <v>0</v>
      </c>
      <c r="X232" s="93">
        <v>0</v>
      </c>
      <c r="Y232" s="93">
        <v>0</v>
      </c>
      <c r="Z232" s="92">
        <v>0</v>
      </c>
      <c r="AA232" s="93">
        <v>0</v>
      </c>
      <c r="AB232" s="93">
        <v>0</v>
      </c>
      <c r="AC232" s="94">
        <v>0</v>
      </c>
      <c r="AD232" s="92">
        <v>169.02646412534634</v>
      </c>
      <c r="AE232" s="93">
        <v>0</v>
      </c>
      <c r="AF232" s="93">
        <v>0</v>
      </c>
      <c r="AG232" s="93" t="s">
        <v>94</v>
      </c>
      <c r="AH232" s="93" t="s">
        <v>94</v>
      </c>
      <c r="AI232" s="93" t="s">
        <v>94</v>
      </c>
      <c r="AJ232" s="93">
        <v>0</v>
      </c>
      <c r="AK232" s="93">
        <v>0</v>
      </c>
      <c r="AL232" s="93">
        <v>8.80863666762205</v>
      </c>
      <c r="AM232" s="93">
        <v>0</v>
      </c>
      <c r="AN232" s="93">
        <v>0</v>
      </c>
      <c r="AO232" s="93">
        <v>0</v>
      </c>
      <c r="AP232" s="93">
        <v>0</v>
      </c>
      <c r="AQ232" s="93">
        <v>3.0882774433935225</v>
      </c>
      <c r="AR232" s="93">
        <v>0</v>
      </c>
      <c r="AS232" s="93">
        <v>153.38444635521162</v>
      </c>
      <c r="AT232" s="93">
        <v>2.9091430209229006</v>
      </c>
      <c r="AU232" s="93">
        <v>0</v>
      </c>
      <c r="AV232" s="93">
        <v>0</v>
      </c>
      <c r="AW232" s="93">
        <v>0</v>
      </c>
      <c r="AX232" s="93">
        <v>0.83596063819623578</v>
      </c>
      <c r="AY232" s="93">
        <v>0</v>
      </c>
      <c r="AZ232" s="93">
        <v>0</v>
      </c>
      <c r="BA232" s="94">
        <v>18.572656921754085</v>
      </c>
      <c r="BB232" s="92">
        <v>213.48046240565586</v>
      </c>
      <c r="BC232" s="93" t="s">
        <v>94</v>
      </c>
      <c r="BD232" s="93" t="s">
        <v>94</v>
      </c>
      <c r="BE232" s="93" t="s">
        <v>94</v>
      </c>
      <c r="BF232" s="93" t="s">
        <v>94</v>
      </c>
      <c r="BG232" s="93">
        <v>0</v>
      </c>
      <c r="BH232" s="93">
        <v>0</v>
      </c>
      <c r="BI232" s="93">
        <v>23.597974586796596</v>
      </c>
      <c r="BJ232" s="93">
        <v>0</v>
      </c>
      <c r="BK232" s="93">
        <v>9.5538358650998365</v>
      </c>
      <c r="BL232" s="93">
        <v>0</v>
      </c>
      <c r="BM232" s="93">
        <v>0</v>
      </c>
      <c r="BN232" s="93">
        <v>0</v>
      </c>
      <c r="BO232" s="93">
        <v>0</v>
      </c>
      <c r="BP232" s="93">
        <v>0</v>
      </c>
      <c r="BQ232" s="93">
        <v>0</v>
      </c>
      <c r="BR232" s="93">
        <v>0</v>
      </c>
      <c r="BS232" s="93">
        <v>0</v>
      </c>
      <c r="BT232" s="93">
        <v>180.32865195375942</v>
      </c>
      <c r="BU232" s="92">
        <v>8.2640680233113599</v>
      </c>
      <c r="BV232" s="93">
        <v>0</v>
      </c>
      <c r="BW232" s="93">
        <v>8.2640680233113599</v>
      </c>
      <c r="BX232" s="94" t="s">
        <v>94</v>
      </c>
      <c r="BY232" s="94">
        <v>273.71739753511031</v>
      </c>
      <c r="BZ232" s="94">
        <v>2120.2923473774722</v>
      </c>
    </row>
    <row r="233" spans="1:78" x14ac:dyDescent="0.25">
      <c r="A233" s="87"/>
      <c r="B233" s="3" t="s">
        <v>100</v>
      </c>
      <c r="C233" s="88" t="s">
        <v>91</v>
      </c>
      <c r="D233" s="89" t="s">
        <v>102</v>
      </c>
      <c r="E233" s="89"/>
      <c r="F233" s="89"/>
      <c r="G233" s="90"/>
      <c r="H233" s="91" t="s">
        <v>103</v>
      </c>
      <c r="I233" s="92">
        <v>363.77663131747397</v>
      </c>
      <c r="J233" s="92">
        <v>0</v>
      </c>
      <c r="K233" s="93">
        <v>0</v>
      </c>
      <c r="L233" s="93">
        <v>0</v>
      </c>
      <c r="M233" s="93">
        <v>0</v>
      </c>
      <c r="N233" s="93">
        <v>0</v>
      </c>
      <c r="O233" s="93">
        <v>0</v>
      </c>
      <c r="P233" s="93">
        <v>0</v>
      </c>
      <c r="Q233" s="93">
        <v>0</v>
      </c>
      <c r="R233" s="93">
        <v>0</v>
      </c>
      <c r="S233" s="93">
        <v>0</v>
      </c>
      <c r="T233" s="93">
        <v>0</v>
      </c>
      <c r="U233" s="92">
        <v>0</v>
      </c>
      <c r="V233" s="93">
        <v>0</v>
      </c>
      <c r="W233" s="93">
        <v>0</v>
      </c>
      <c r="X233" s="93">
        <v>0</v>
      </c>
      <c r="Y233" s="93">
        <v>0</v>
      </c>
      <c r="Z233" s="92">
        <v>0</v>
      </c>
      <c r="AA233" s="93">
        <v>0</v>
      </c>
      <c r="AB233" s="93">
        <v>0</v>
      </c>
      <c r="AC233" s="94">
        <v>0</v>
      </c>
      <c r="AD233" s="92">
        <v>1.0270373554982324</v>
      </c>
      <c r="AE233" s="93">
        <v>0</v>
      </c>
      <c r="AF233" s="93">
        <v>0</v>
      </c>
      <c r="AG233" s="93" t="s">
        <v>94</v>
      </c>
      <c r="AH233" s="93" t="s">
        <v>94</v>
      </c>
      <c r="AI233" s="93" t="s">
        <v>94</v>
      </c>
      <c r="AJ233" s="93">
        <v>0</v>
      </c>
      <c r="AK233" s="93">
        <v>0</v>
      </c>
      <c r="AL233" s="93">
        <v>0</v>
      </c>
      <c r="AM233" s="93">
        <v>0</v>
      </c>
      <c r="AN233" s="93">
        <v>0</v>
      </c>
      <c r="AO233" s="93">
        <v>0</v>
      </c>
      <c r="AP233" s="93">
        <v>0</v>
      </c>
      <c r="AQ233" s="93">
        <v>0</v>
      </c>
      <c r="AR233" s="93">
        <v>0</v>
      </c>
      <c r="AS233" s="93">
        <v>1.0270373554982324</v>
      </c>
      <c r="AT233" s="93">
        <v>0</v>
      </c>
      <c r="AU233" s="93">
        <v>0</v>
      </c>
      <c r="AV233" s="93">
        <v>0</v>
      </c>
      <c r="AW233" s="93">
        <v>0</v>
      </c>
      <c r="AX233" s="93">
        <v>0</v>
      </c>
      <c r="AY233" s="93">
        <v>0</v>
      </c>
      <c r="AZ233" s="93">
        <v>0</v>
      </c>
      <c r="BA233" s="94">
        <v>0</v>
      </c>
      <c r="BB233" s="92">
        <v>37.952612974109101</v>
      </c>
      <c r="BC233" s="93" t="s">
        <v>94</v>
      </c>
      <c r="BD233" s="93" t="s">
        <v>94</v>
      </c>
      <c r="BE233" s="93" t="s">
        <v>94</v>
      </c>
      <c r="BF233" s="93" t="s">
        <v>94</v>
      </c>
      <c r="BG233" s="93">
        <v>0</v>
      </c>
      <c r="BH233" s="93">
        <v>37.952612974109101</v>
      </c>
      <c r="BI233" s="93">
        <v>0</v>
      </c>
      <c r="BJ233" s="93">
        <v>0</v>
      </c>
      <c r="BK233" s="93">
        <v>0</v>
      </c>
      <c r="BL233" s="93">
        <v>0</v>
      </c>
      <c r="BM233" s="93">
        <v>0</v>
      </c>
      <c r="BN233" s="93">
        <v>0</v>
      </c>
      <c r="BO233" s="93">
        <v>0</v>
      </c>
      <c r="BP233" s="93">
        <v>0</v>
      </c>
      <c r="BQ233" s="93">
        <v>0</v>
      </c>
      <c r="BR233" s="93">
        <v>0</v>
      </c>
      <c r="BS233" s="93">
        <v>0</v>
      </c>
      <c r="BT233" s="93">
        <v>0</v>
      </c>
      <c r="BU233" s="92">
        <v>0</v>
      </c>
      <c r="BV233" s="93">
        <v>0</v>
      </c>
      <c r="BW233" s="93">
        <v>0</v>
      </c>
      <c r="BX233" s="94" t="s">
        <v>94</v>
      </c>
      <c r="BY233" s="94">
        <v>236.57686060953472</v>
      </c>
      <c r="BZ233" s="94">
        <v>88.220120378331899</v>
      </c>
    </row>
    <row r="235" spans="1:78" x14ac:dyDescent="0.25">
      <c r="A235" s="4" t="s">
        <v>12</v>
      </c>
      <c r="B235" s="87" t="s">
        <v>95</v>
      </c>
      <c r="C235" s="88" t="s">
        <v>91</v>
      </c>
      <c r="D235" s="89" t="s">
        <v>102</v>
      </c>
      <c r="E235" s="89"/>
      <c r="G235" s="4"/>
      <c r="H235" s="4"/>
      <c r="I235" s="96">
        <f>I229*0.041868</f>
        <v>77.366647200000003</v>
      </c>
      <c r="J235" s="96">
        <f t="shared" ref="J235:BU236" si="70">J229*0.041868</f>
        <v>0</v>
      </c>
      <c r="K235" s="96">
        <f t="shared" si="70"/>
        <v>0</v>
      </c>
      <c r="L235" s="96">
        <f t="shared" si="70"/>
        <v>0</v>
      </c>
      <c r="M235" s="96">
        <f t="shared" si="70"/>
        <v>0</v>
      </c>
      <c r="N235" s="96">
        <f t="shared" si="70"/>
        <v>0</v>
      </c>
      <c r="O235" s="96">
        <f t="shared" si="70"/>
        <v>0</v>
      </c>
      <c r="P235" s="96">
        <f t="shared" si="70"/>
        <v>0</v>
      </c>
      <c r="Q235" s="96">
        <f t="shared" si="70"/>
        <v>0</v>
      </c>
      <c r="R235" s="96">
        <f t="shared" si="70"/>
        <v>0</v>
      </c>
      <c r="S235" s="96">
        <f t="shared" si="70"/>
        <v>0</v>
      </c>
      <c r="T235" s="96">
        <f t="shared" si="70"/>
        <v>0</v>
      </c>
      <c r="U235" s="96">
        <f t="shared" si="70"/>
        <v>0</v>
      </c>
      <c r="V235" s="96">
        <f t="shared" si="70"/>
        <v>0</v>
      </c>
      <c r="W235" s="96">
        <f t="shared" si="70"/>
        <v>0</v>
      </c>
      <c r="X235" s="96">
        <f t="shared" si="70"/>
        <v>0</v>
      </c>
      <c r="Y235" s="96">
        <f t="shared" si="70"/>
        <v>0</v>
      </c>
      <c r="Z235" s="96">
        <f t="shared" si="70"/>
        <v>0</v>
      </c>
      <c r="AA235" s="96">
        <f t="shared" si="70"/>
        <v>0</v>
      </c>
      <c r="AB235" s="96">
        <f t="shared" si="70"/>
        <v>0</v>
      </c>
      <c r="AC235" s="96">
        <f t="shared" si="70"/>
        <v>0</v>
      </c>
      <c r="AD235" s="96">
        <f t="shared" si="70"/>
        <v>2.3525</v>
      </c>
      <c r="AE235" s="96">
        <f t="shared" si="70"/>
        <v>0</v>
      </c>
      <c r="AF235" s="96">
        <f t="shared" si="70"/>
        <v>0</v>
      </c>
      <c r="AG235" s="96" t="e">
        <f t="shared" si="70"/>
        <v>#VALUE!</v>
      </c>
      <c r="AH235" s="96" t="e">
        <f t="shared" si="70"/>
        <v>#VALUE!</v>
      </c>
      <c r="AI235" s="96" t="e">
        <f t="shared" si="70"/>
        <v>#VALUE!</v>
      </c>
      <c r="AJ235" s="96">
        <f t="shared" si="70"/>
        <v>0</v>
      </c>
      <c r="AK235" s="96">
        <f t="shared" si="70"/>
        <v>0</v>
      </c>
      <c r="AL235" s="96">
        <f t="shared" si="70"/>
        <v>0.184</v>
      </c>
      <c r="AM235" s="96">
        <f t="shared" si="70"/>
        <v>0</v>
      </c>
      <c r="AN235" s="96">
        <f t="shared" si="70"/>
        <v>0</v>
      </c>
      <c r="AO235" s="96">
        <f t="shared" si="70"/>
        <v>0</v>
      </c>
      <c r="AP235" s="96">
        <f t="shared" si="70"/>
        <v>0</v>
      </c>
      <c r="AQ235" s="96">
        <f t="shared" si="70"/>
        <v>0</v>
      </c>
      <c r="AR235" s="96">
        <f t="shared" si="70"/>
        <v>0</v>
      </c>
      <c r="AS235" s="96">
        <f t="shared" si="70"/>
        <v>2.0069000000000004</v>
      </c>
      <c r="AT235" s="96">
        <f t="shared" si="70"/>
        <v>0.16159999999999999</v>
      </c>
      <c r="AU235" s="96">
        <f t="shared" si="70"/>
        <v>0</v>
      </c>
      <c r="AV235" s="96">
        <f t="shared" si="70"/>
        <v>0</v>
      </c>
      <c r="AW235" s="96">
        <f t="shared" si="70"/>
        <v>0</v>
      </c>
      <c r="AX235" s="96">
        <f t="shared" si="70"/>
        <v>0</v>
      </c>
      <c r="AY235" s="96">
        <f t="shared" si="70"/>
        <v>0</v>
      </c>
      <c r="AZ235" s="96">
        <f t="shared" si="70"/>
        <v>0</v>
      </c>
      <c r="BA235" s="96">
        <f t="shared" si="70"/>
        <v>6.4421622000000003</v>
      </c>
      <c r="BB235" s="96">
        <f t="shared" si="70"/>
        <v>1.8551850000000001</v>
      </c>
      <c r="BC235" s="96" t="e">
        <f t="shared" si="70"/>
        <v>#VALUE!</v>
      </c>
      <c r="BD235" s="96" t="e">
        <f t="shared" si="70"/>
        <v>#VALUE!</v>
      </c>
      <c r="BE235" s="96" t="e">
        <f t="shared" si="70"/>
        <v>#VALUE!</v>
      </c>
      <c r="BF235" s="96" t="e">
        <f t="shared" si="70"/>
        <v>#VALUE!</v>
      </c>
      <c r="BG235" s="96">
        <f t="shared" si="70"/>
        <v>8.4682000000000007E-2</v>
      </c>
      <c r="BH235" s="96">
        <f t="shared" si="70"/>
        <v>0</v>
      </c>
      <c r="BI235" s="96">
        <f t="shared" si="70"/>
        <v>1.078349</v>
      </c>
      <c r="BJ235" s="96">
        <f t="shared" si="70"/>
        <v>0</v>
      </c>
      <c r="BK235" s="96">
        <f t="shared" si="70"/>
        <v>0.28315399999999996</v>
      </c>
      <c r="BL235" s="96">
        <f t="shared" si="70"/>
        <v>0.40900000000000003</v>
      </c>
      <c r="BM235" s="96">
        <f t="shared" si="70"/>
        <v>0</v>
      </c>
      <c r="BN235" s="96">
        <f t="shared" si="70"/>
        <v>0</v>
      </c>
      <c r="BO235" s="96">
        <f t="shared" si="70"/>
        <v>0</v>
      </c>
      <c r="BP235" s="96">
        <f t="shared" si="70"/>
        <v>0</v>
      </c>
      <c r="BQ235" s="96">
        <f t="shared" si="70"/>
        <v>0</v>
      </c>
      <c r="BR235" s="96">
        <f t="shared" si="70"/>
        <v>0</v>
      </c>
      <c r="BS235" s="96">
        <f t="shared" si="70"/>
        <v>0</v>
      </c>
      <c r="BT235" s="96">
        <f t="shared" si="70"/>
        <v>0</v>
      </c>
      <c r="BU235" s="96">
        <f t="shared" si="70"/>
        <v>0.33499999999999996</v>
      </c>
      <c r="BV235" s="96">
        <f t="shared" ref="BV235:BZ239" si="71">BV229*0.041868</f>
        <v>0</v>
      </c>
      <c r="BW235" s="96">
        <f t="shared" si="71"/>
        <v>0.33499999999999996</v>
      </c>
      <c r="BX235" s="96" t="e">
        <f t="shared" si="71"/>
        <v>#VALUE!</v>
      </c>
      <c r="BY235" s="96">
        <f t="shared" si="71"/>
        <v>29.344999999999999</v>
      </c>
      <c r="BZ235" s="96">
        <f t="shared" si="71"/>
        <v>37.036799999999999</v>
      </c>
    </row>
    <row r="236" spans="1:78" x14ac:dyDescent="0.25">
      <c r="B236" s="95" t="s">
        <v>97</v>
      </c>
      <c r="C236" s="88" t="s">
        <v>91</v>
      </c>
      <c r="D236" s="89" t="s">
        <v>102</v>
      </c>
      <c r="E236" s="89"/>
      <c r="H236" s="4"/>
      <c r="I236" s="96">
        <f t="shared" ref="I236:X239" si="72">I230*0.041868</f>
        <v>121.010622</v>
      </c>
      <c r="J236" s="96">
        <f t="shared" si="72"/>
        <v>0</v>
      </c>
      <c r="K236" s="96">
        <f t="shared" si="72"/>
        <v>0</v>
      </c>
      <c r="L236" s="96">
        <f t="shared" si="72"/>
        <v>0</v>
      </c>
      <c r="M236" s="96">
        <f t="shared" si="72"/>
        <v>0</v>
      </c>
      <c r="N236" s="96">
        <f t="shared" si="72"/>
        <v>0</v>
      </c>
      <c r="O236" s="96">
        <f t="shared" si="72"/>
        <v>0</v>
      </c>
      <c r="P236" s="96">
        <f t="shared" si="72"/>
        <v>0</v>
      </c>
      <c r="Q236" s="96">
        <f t="shared" si="72"/>
        <v>0</v>
      </c>
      <c r="R236" s="96">
        <f t="shared" si="72"/>
        <v>0</v>
      </c>
      <c r="S236" s="96">
        <f t="shared" si="72"/>
        <v>0</v>
      </c>
      <c r="T236" s="96">
        <f t="shared" si="72"/>
        <v>0</v>
      </c>
      <c r="U236" s="96">
        <f t="shared" si="72"/>
        <v>0</v>
      </c>
      <c r="V236" s="96">
        <f t="shared" si="72"/>
        <v>0</v>
      </c>
      <c r="W236" s="96">
        <f t="shared" si="72"/>
        <v>0</v>
      </c>
      <c r="X236" s="96">
        <f t="shared" si="72"/>
        <v>0</v>
      </c>
      <c r="Y236" s="96">
        <f t="shared" si="70"/>
        <v>0</v>
      </c>
      <c r="Z236" s="96">
        <f t="shared" si="70"/>
        <v>9.9860000000000018E-2</v>
      </c>
      <c r="AA236" s="96">
        <f t="shared" si="70"/>
        <v>9.9860000000000018E-2</v>
      </c>
      <c r="AB236" s="96">
        <f t="shared" si="70"/>
        <v>0</v>
      </c>
      <c r="AC236" s="96">
        <f t="shared" si="70"/>
        <v>0</v>
      </c>
      <c r="AD236" s="96">
        <f t="shared" si="70"/>
        <v>11.132200000000001</v>
      </c>
      <c r="AE236" s="96">
        <f t="shared" si="70"/>
        <v>0</v>
      </c>
      <c r="AF236" s="96">
        <f t="shared" si="70"/>
        <v>0</v>
      </c>
      <c r="AG236" s="96" t="e">
        <f t="shared" si="70"/>
        <v>#VALUE!</v>
      </c>
      <c r="AH236" s="96" t="e">
        <f t="shared" si="70"/>
        <v>#VALUE!</v>
      </c>
      <c r="AI236" s="96" t="e">
        <f t="shared" si="70"/>
        <v>#VALUE!</v>
      </c>
      <c r="AJ236" s="96">
        <f t="shared" si="70"/>
        <v>0</v>
      </c>
      <c r="AK236" s="96">
        <f t="shared" si="70"/>
        <v>0</v>
      </c>
      <c r="AL236" s="96">
        <f t="shared" si="70"/>
        <v>0</v>
      </c>
      <c r="AM236" s="96">
        <f t="shared" si="70"/>
        <v>0.8246</v>
      </c>
      <c r="AN236" s="96">
        <f t="shared" si="70"/>
        <v>0</v>
      </c>
      <c r="AO236" s="96">
        <f t="shared" si="70"/>
        <v>0</v>
      </c>
      <c r="AP236" s="96">
        <f t="shared" si="70"/>
        <v>0</v>
      </c>
      <c r="AQ236" s="96">
        <f t="shared" si="70"/>
        <v>0</v>
      </c>
      <c r="AR236" s="96">
        <f t="shared" si="70"/>
        <v>0</v>
      </c>
      <c r="AS236" s="96">
        <f t="shared" si="70"/>
        <v>8.8128000000000011</v>
      </c>
      <c r="AT236" s="96">
        <f t="shared" si="70"/>
        <v>1.4948000000000001</v>
      </c>
      <c r="AU236" s="96">
        <f t="shared" si="70"/>
        <v>0</v>
      </c>
      <c r="AV236" s="96">
        <f t="shared" si="70"/>
        <v>0</v>
      </c>
      <c r="AW236" s="96">
        <f t="shared" si="70"/>
        <v>0</v>
      </c>
      <c r="AX236" s="96">
        <f t="shared" si="70"/>
        <v>0</v>
      </c>
      <c r="AY236" s="96">
        <f t="shared" si="70"/>
        <v>0</v>
      </c>
      <c r="AZ236" s="96">
        <f t="shared" si="70"/>
        <v>0</v>
      </c>
      <c r="BA236" s="96">
        <f t="shared" si="70"/>
        <v>1.2519</v>
      </c>
      <c r="BB236" s="96">
        <f t="shared" si="70"/>
        <v>3.6982620000000006</v>
      </c>
      <c r="BC236" s="96" t="e">
        <f t="shared" si="70"/>
        <v>#VALUE!</v>
      </c>
      <c r="BD236" s="96" t="e">
        <f t="shared" si="70"/>
        <v>#VALUE!</v>
      </c>
      <c r="BE236" s="96" t="e">
        <f t="shared" si="70"/>
        <v>#VALUE!</v>
      </c>
      <c r="BF236" s="96" t="e">
        <f t="shared" si="70"/>
        <v>#VALUE!</v>
      </c>
      <c r="BG236" s="96">
        <f t="shared" si="70"/>
        <v>0</v>
      </c>
      <c r="BH236" s="96">
        <f t="shared" si="70"/>
        <v>0</v>
      </c>
      <c r="BI236" s="96">
        <f t="shared" si="70"/>
        <v>3.0249999999999999</v>
      </c>
      <c r="BJ236" s="96">
        <f t="shared" si="70"/>
        <v>0</v>
      </c>
      <c r="BK236" s="96">
        <f t="shared" si="70"/>
        <v>0.61799999999999999</v>
      </c>
      <c r="BL236" s="96">
        <f t="shared" si="70"/>
        <v>0</v>
      </c>
      <c r="BM236" s="96">
        <f t="shared" si="70"/>
        <v>0</v>
      </c>
      <c r="BN236" s="96">
        <f t="shared" si="70"/>
        <v>5.5261999999999999E-2</v>
      </c>
      <c r="BO236" s="96">
        <f t="shared" si="70"/>
        <v>0</v>
      </c>
      <c r="BP236" s="96">
        <f t="shared" si="70"/>
        <v>0</v>
      </c>
      <c r="BQ236" s="96">
        <f t="shared" si="70"/>
        <v>0</v>
      </c>
      <c r="BR236" s="96">
        <f t="shared" si="70"/>
        <v>0</v>
      </c>
      <c r="BS236" s="96">
        <f t="shared" si="70"/>
        <v>0</v>
      </c>
      <c r="BT236" s="96">
        <f t="shared" si="70"/>
        <v>0</v>
      </c>
      <c r="BU236" s="96">
        <f t="shared" si="70"/>
        <v>0</v>
      </c>
      <c r="BV236" s="96">
        <f t="shared" si="71"/>
        <v>0</v>
      </c>
      <c r="BW236" s="96">
        <f t="shared" si="71"/>
        <v>0</v>
      </c>
      <c r="BX236" s="96" t="e">
        <f t="shared" si="71"/>
        <v>#VALUE!</v>
      </c>
      <c r="BY236" s="96">
        <f t="shared" si="71"/>
        <v>41.975999999999999</v>
      </c>
      <c r="BZ236" s="96">
        <f t="shared" si="71"/>
        <v>62.852399999999996</v>
      </c>
    </row>
    <row r="237" spans="1:78" x14ac:dyDescent="0.25">
      <c r="B237" s="3" t="s">
        <v>99</v>
      </c>
      <c r="C237" s="88" t="s">
        <v>91</v>
      </c>
      <c r="D237" s="89" t="s">
        <v>102</v>
      </c>
      <c r="H237" s="4"/>
      <c r="I237" s="96">
        <f t="shared" si="72"/>
        <v>165.722917204</v>
      </c>
      <c r="J237" s="96">
        <f t="shared" ref="J237:BU239" si="73">J231*0.041868</f>
        <v>0</v>
      </c>
      <c r="K237" s="96">
        <f t="shared" si="73"/>
        <v>0</v>
      </c>
      <c r="L237" s="96">
        <f t="shared" si="73"/>
        <v>0</v>
      </c>
      <c r="M237" s="96">
        <f t="shared" si="73"/>
        <v>0</v>
      </c>
      <c r="N237" s="96">
        <f t="shared" si="73"/>
        <v>0</v>
      </c>
      <c r="O237" s="96">
        <f t="shared" si="73"/>
        <v>0</v>
      </c>
      <c r="P237" s="96">
        <f t="shared" si="73"/>
        <v>0</v>
      </c>
      <c r="Q237" s="96">
        <f t="shared" si="73"/>
        <v>0</v>
      </c>
      <c r="R237" s="96">
        <f t="shared" si="73"/>
        <v>0</v>
      </c>
      <c r="S237" s="96">
        <f t="shared" si="73"/>
        <v>0</v>
      </c>
      <c r="T237" s="96">
        <f t="shared" si="73"/>
        <v>0</v>
      </c>
      <c r="U237" s="96">
        <f t="shared" si="73"/>
        <v>9.5399999999999999E-2</v>
      </c>
      <c r="V237" s="96">
        <f t="shared" si="73"/>
        <v>9.5399999999999999E-2</v>
      </c>
      <c r="W237" s="96">
        <f t="shared" si="73"/>
        <v>0</v>
      </c>
      <c r="X237" s="96">
        <f t="shared" si="73"/>
        <v>0</v>
      </c>
      <c r="Y237" s="96">
        <f t="shared" si="73"/>
        <v>0</v>
      </c>
      <c r="Z237" s="96">
        <f t="shared" si="73"/>
        <v>0</v>
      </c>
      <c r="AA237" s="96">
        <f t="shared" si="73"/>
        <v>0</v>
      </c>
      <c r="AB237" s="96">
        <f t="shared" si="73"/>
        <v>0</v>
      </c>
      <c r="AC237" s="96">
        <f t="shared" si="73"/>
        <v>0</v>
      </c>
      <c r="AD237" s="96">
        <f t="shared" si="73"/>
        <v>10.739861699999999</v>
      </c>
      <c r="AE237" s="96">
        <f t="shared" si="73"/>
        <v>0</v>
      </c>
      <c r="AF237" s="96">
        <f t="shared" si="73"/>
        <v>0</v>
      </c>
      <c r="AG237" s="96" t="e">
        <f t="shared" si="73"/>
        <v>#VALUE!</v>
      </c>
      <c r="AH237" s="96" t="e">
        <f t="shared" si="73"/>
        <v>#VALUE!</v>
      </c>
      <c r="AI237" s="96" t="e">
        <f t="shared" si="73"/>
        <v>#VALUE!</v>
      </c>
      <c r="AJ237" s="96">
        <f t="shared" si="73"/>
        <v>0</v>
      </c>
      <c r="AK237" s="96">
        <f t="shared" si="73"/>
        <v>0</v>
      </c>
      <c r="AL237" s="96">
        <f t="shared" si="73"/>
        <v>1.1170841</v>
      </c>
      <c r="AM237" s="96">
        <f t="shared" si="73"/>
        <v>2.7174505999999998</v>
      </c>
      <c r="AN237" s="96">
        <f t="shared" si="73"/>
        <v>0</v>
      </c>
      <c r="AO237" s="96">
        <f t="shared" si="73"/>
        <v>0</v>
      </c>
      <c r="AP237" s="96">
        <f t="shared" si="73"/>
        <v>0</v>
      </c>
      <c r="AQ237" s="96">
        <f t="shared" si="73"/>
        <v>0</v>
      </c>
      <c r="AR237" s="96">
        <f t="shared" si="73"/>
        <v>0</v>
      </c>
      <c r="AS237" s="96">
        <f t="shared" si="73"/>
        <v>6.9053270000000007</v>
      </c>
      <c r="AT237" s="96">
        <f t="shared" si="73"/>
        <v>0</v>
      </c>
      <c r="AU237" s="96">
        <f t="shared" si="73"/>
        <v>0</v>
      </c>
      <c r="AV237" s="96">
        <f t="shared" si="73"/>
        <v>0</v>
      </c>
      <c r="AW237" s="96">
        <f t="shared" si="73"/>
        <v>0</v>
      </c>
      <c r="AX237" s="96">
        <f t="shared" si="73"/>
        <v>0</v>
      </c>
      <c r="AY237" s="96">
        <f t="shared" si="73"/>
        <v>0</v>
      </c>
      <c r="AZ237" s="96">
        <f t="shared" si="73"/>
        <v>0</v>
      </c>
      <c r="BA237" s="96">
        <f t="shared" si="73"/>
        <v>4.2102000000000004</v>
      </c>
      <c r="BB237" s="96">
        <f t="shared" si="73"/>
        <v>2.4922555040000001</v>
      </c>
      <c r="BC237" s="96" t="e">
        <f t="shared" si="73"/>
        <v>#VALUE!</v>
      </c>
      <c r="BD237" s="96" t="e">
        <f t="shared" si="73"/>
        <v>#VALUE!</v>
      </c>
      <c r="BE237" s="96" t="e">
        <f t="shared" si="73"/>
        <v>#VALUE!</v>
      </c>
      <c r="BF237" s="96" t="e">
        <f t="shared" si="73"/>
        <v>#VALUE!</v>
      </c>
      <c r="BG237" s="96">
        <f t="shared" si="73"/>
        <v>0</v>
      </c>
      <c r="BH237" s="96">
        <f t="shared" si="73"/>
        <v>0</v>
      </c>
      <c r="BI237" s="96">
        <f t="shared" si="73"/>
        <v>1.667</v>
      </c>
      <c r="BJ237" s="96">
        <f t="shared" si="73"/>
        <v>0</v>
      </c>
      <c r="BK237" s="96">
        <f t="shared" si="73"/>
        <v>0</v>
      </c>
      <c r="BL237" s="96">
        <f t="shared" si="73"/>
        <v>0</v>
      </c>
      <c r="BM237" s="96">
        <f t="shared" si="73"/>
        <v>0</v>
      </c>
      <c r="BN237" s="96">
        <f t="shared" si="73"/>
        <v>0.14758199999999999</v>
      </c>
      <c r="BO237" s="96">
        <f t="shared" si="73"/>
        <v>0.18913550399999998</v>
      </c>
      <c r="BP237" s="96">
        <f t="shared" si="73"/>
        <v>0.48853799999999997</v>
      </c>
      <c r="BQ237" s="96">
        <f t="shared" si="73"/>
        <v>0</v>
      </c>
      <c r="BR237" s="96">
        <f t="shared" si="73"/>
        <v>0</v>
      </c>
      <c r="BS237" s="96">
        <f t="shared" si="73"/>
        <v>0</v>
      </c>
      <c r="BT237" s="96">
        <f t="shared" si="73"/>
        <v>0</v>
      </c>
      <c r="BU237" s="96">
        <f t="shared" si="73"/>
        <v>0</v>
      </c>
      <c r="BV237" s="96">
        <f t="shared" si="71"/>
        <v>0</v>
      </c>
      <c r="BW237" s="96">
        <f t="shared" si="71"/>
        <v>0</v>
      </c>
      <c r="BX237" s="96" t="e">
        <f t="shared" si="71"/>
        <v>#VALUE!</v>
      </c>
      <c r="BY237" s="96">
        <f t="shared" si="71"/>
        <v>53.336000000000006</v>
      </c>
      <c r="BZ237" s="96">
        <f t="shared" si="71"/>
        <v>94.849199999999996</v>
      </c>
    </row>
    <row r="238" spans="1:78" x14ac:dyDescent="0.25">
      <c r="A238" s="87"/>
      <c r="B238" s="95" t="s">
        <v>98</v>
      </c>
      <c r="C238" s="88" t="s">
        <v>91</v>
      </c>
      <c r="D238" s="89" t="s">
        <v>102</v>
      </c>
      <c r="E238" s="89"/>
      <c r="F238" s="95"/>
      <c r="G238" s="95"/>
      <c r="H238" s="95"/>
      <c r="I238" s="96">
        <f t="shared" si="72"/>
        <v>117.37080000000002</v>
      </c>
      <c r="J238" s="96">
        <f t="shared" si="73"/>
        <v>0</v>
      </c>
      <c r="K238" s="96">
        <f t="shared" si="73"/>
        <v>0</v>
      </c>
      <c r="L238" s="96">
        <f t="shared" si="73"/>
        <v>0</v>
      </c>
      <c r="M238" s="96">
        <f t="shared" si="73"/>
        <v>0</v>
      </c>
      <c r="N238" s="96">
        <f t="shared" si="73"/>
        <v>0</v>
      </c>
      <c r="O238" s="96">
        <f t="shared" si="73"/>
        <v>0</v>
      </c>
      <c r="P238" s="96">
        <f t="shared" si="73"/>
        <v>0</v>
      </c>
      <c r="Q238" s="96">
        <f t="shared" si="73"/>
        <v>0</v>
      </c>
      <c r="R238" s="96">
        <f t="shared" si="73"/>
        <v>0</v>
      </c>
      <c r="S238" s="96">
        <f t="shared" si="73"/>
        <v>0</v>
      </c>
      <c r="T238" s="96">
        <f t="shared" si="73"/>
        <v>0</v>
      </c>
      <c r="U238" s="96">
        <f t="shared" si="73"/>
        <v>0</v>
      </c>
      <c r="V238" s="96">
        <f t="shared" si="73"/>
        <v>0</v>
      </c>
      <c r="W238" s="96">
        <f t="shared" si="73"/>
        <v>0</v>
      </c>
      <c r="X238" s="96">
        <f t="shared" si="73"/>
        <v>0</v>
      </c>
      <c r="Y238" s="96">
        <f t="shared" si="73"/>
        <v>0</v>
      </c>
      <c r="Z238" s="96">
        <f t="shared" si="73"/>
        <v>0</v>
      </c>
      <c r="AA238" s="96">
        <f t="shared" si="73"/>
        <v>0</v>
      </c>
      <c r="AB238" s="96">
        <f t="shared" si="73"/>
        <v>0</v>
      </c>
      <c r="AC238" s="96">
        <f t="shared" si="73"/>
        <v>0</v>
      </c>
      <c r="AD238" s="96">
        <f t="shared" si="73"/>
        <v>7.0768000000000004</v>
      </c>
      <c r="AE238" s="96">
        <f t="shared" si="73"/>
        <v>0</v>
      </c>
      <c r="AF238" s="96">
        <f t="shared" si="73"/>
        <v>0</v>
      </c>
      <c r="AG238" s="96" t="e">
        <f t="shared" si="73"/>
        <v>#VALUE!</v>
      </c>
      <c r="AH238" s="96" t="e">
        <f t="shared" si="73"/>
        <v>#VALUE!</v>
      </c>
      <c r="AI238" s="96" t="e">
        <f t="shared" si="73"/>
        <v>#VALUE!</v>
      </c>
      <c r="AJ238" s="96">
        <f t="shared" si="73"/>
        <v>0</v>
      </c>
      <c r="AK238" s="96">
        <f t="shared" si="73"/>
        <v>0</v>
      </c>
      <c r="AL238" s="96">
        <f t="shared" si="73"/>
        <v>0.36880000000000002</v>
      </c>
      <c r="AM238" s="96">
        <f t="shared" si="73"/>
        <v>0</v>
      </c>
      <c r="AN238" s="96">
        <f t="shared" si="73"/>
        <v>0</v>
      </c>
      <c r="AO238" s="96">
        <f t="shared" si="73"/>
        <v>0</v>
      </c>
      <c r="AP238" s="96">
        <f t="shared" si="73"/>
        <v>0</v>
      </c>
      <c r="AQ238" s="96">
        <f t="shared" si="73"/>
        <v>0.1293</v>
      </c>
      <c r="AR238" s="96">
        <f t="shared" si="73"/>
        <v>0</v>
      </c>
      <c r="AS238" s="96">
        <f t="shared" si="73"/>
        <v>6.4219000000000008</v>
      </c>
      <c r="AT238" s="96">
        <f t="shared" si="73"/>
        <v>0.12180000000000001</v>
      </c>
      <c r="AU238" s="96">
        <f t="shared" si="73"/>
        <v>0</v>
      </c>
      <c r="AV238" s="96">
        <f t="shared" si="73"/>
        <v>0</v>
      </c>
      <c r="AW238" s="96">
        <f t="shared" si="73"/>
        <v>0</v>
      </c>
      <c r="AX238" s="96">
        <f t="shared" si="73"/>
        <v>3.5000000000000003E-2</v>
      </c>
      <c r="AY238" s="96">
        <f t="shared" si="73"/>
        <v>0</v>
      </c>
      <c r="AZ238" s="96">
        <f t="shared" si="73"/>
        <v>0</v>
      </c>
      <c r="BA238" s="96">
        <f t="shared" si="73"/>
        <v>0.77760000000000007</v>
      </c>
      <c r="BB238" s="96">
        <f t="shared" si="73"/>
        <v>8.9380000000000006</v>
      </c>
      <c r="BC238" s="96" t="e">
        <f t="shared" si="73"/>
        <v>#VALUE!</v>
      </c>
      <c r="BD238" s="96" t="e">
        <f t="shared" si="73"/>
        <v>#VALUE!</v>
      </c>
      <c r="BE238" s="96" t="e">
        <f t="shared" si="73"/>
        <v>#VALUE!</v>
      </c>
      <c r="BF238" s="96" t="e">
        <f t="shared" si="73"/>
        <v>#VALUE!</v>
      </c>
      <c r="BG238" s="96">
        <f t="shared" si="73"/>
        <v>0</v>
      </c>
      <c r="BH238" s="96">
        <f t="shared" si="73"/>
        <v>0</v>
      </c>
      <c r="BI238" s="96">
        <f t="shared" si="73"/>
        <v>0.98799999999999999</v>
      </c>
      <c r="BJ238" s="96">
        <f t="shared" si="73"/>
        <v>0</v>
      </c>
      <c r="BK238" s="96">
        <f t="shared" si="73"/>
        <v>0.39999999999999997</v>
      </c>
      <c r="BL238" s="96">
        <f t="shared" si="73"/>
        <v>0</v>
      </c>
      <c r="BM238" s="96">
        <f t="shared" si="73"/>
        <v>0</v>
      </c>
      <c r="BN238" s="96">
        <f t="shared" si="73"/>
        <v>0</v>
      </c>
      <c r="BO238" s="96">
        <f t="shared" si="73"/>
        <v>0</v>
      </c>
      <c r="BP238" s="96">
        <f t="shared" si="73"/>
        <v>0</v>
      </c>
      <c r="BQ238" s="96">
        <f t="shared" si="73"/>
        <v>0</v>
      </c>
      <c r="BR238" s="96">
        <f t="shared" si="73"/>
        <v>0</v>
      </c>
      <c r="BS238" s="96">
        <f t="shared" si="73"/>
        <v>0</v>
      </c>
      <c r="BT238" s="96">
        <f t="shared" si="73"/>
        <v>7.55</v>
      </c>
      <c r="BU238" s="96">
        <f t="shared" si="73"/>
        <v>0.34600000000000003</v>
      </c>
      <c r="BV238" s="96">
        <f t="shared" si="71"/>
        <v>0</v>
      </c>
      <c r="BW238" s="96">
        <f t="shared" si="71"/>
        <v>0.34600000000000003</v>
      </c>
      <c r="BX238" s="96" t="e">
        <f t="shared" si="71"/>
        <v>#VALUE!</v>
      </c>
      <c r="BY238" s="96">
        <f t="shared" si="71"/>
        <v>11.459999999999999</v>
      </c>
      <c r="BZ238" s="96">
        <f t="shared" si="71"/>
        <v>88.772400000000005</v>
      </c>
    </row>
    <row r="239" spans="1:78" x14ac:dyDescent="0.25">
      <c r="B239" s="3" t="s">
        <v>100</v>
      </c>
      <c r="C239" s="88" t="s">
        <v>91</v>
      </c>
      <c r="D239" s="89" t="s">
        <v>102</v>
      </c>
      <c r="E239" s="89"/>
      <c r="H239" s="4"/>
      <c r="I239" s="96">
        <f t="shared" si="72"/>
        <v>15.230600000000001</v>
      </c>
      <c r="J239" s="96">
        <f t="shared" si="73"/>
        <v>0</v>
      </c>
      <c r="K239" s="96">
        <f t="shared" si="73"/>
        <v>0</v>
      </c>
      <c r="L239" s="96">
        <f t="shared" si="73"/>
        <v>0</v>
      </c>
      <c r="M239" s="96">
        <f t="shared" si="73"/>
        <v>0</v>
      </c>
      <c r="N239" s="96">
        <f t="shared" si="73"/>
        <v>0</v>
      </c>
      <c r="O239" s="96">
        <f t="shared" si="73"/>
        <v>0</v>
      </c>
      <c r="P239" s="96">
        <f t="shared" si="73"/>
        <v>0</v>
      </c>
      <c r="Q239" s="96">
        <f t="shared" si="73"/>
        <v>0</v>
      </c>
      <c r="R239" s="96">
        <f t="shared" si="73"/>
        <v>0</v>
      </c>
      <c r="S239" s="96">
        <f t="shared" si="73"/>
        <v>0</v>
      </c>
      <c r="T239" s="96">
        <f t="shared" si="73"/>
        <v>0</v>
      </c>
      <c r="U239" s="96">
        <f t="shared" si="73"/>
        <v>0</v>
      </c>
      <c r="V239" s="96">
        <f t="shared" si="73"/>
        <v>0</v>
      </c>
      <c r="W239" s="96">
        <f t="shared" si="73"/>
        <v>0</v>
      </c>
      <c r="X239" s="96">
        <f t="shared" si="73"/>
        <v>0</v>
      </c>
      <c r="Y239" s="96">
        <f t="shared" si="73"/>
        <v>0</v>
      </c>
      <c r="Z239" s="96">
        <f t="shared" si="73"/>
        <v>0</v>
      </c>
      <c r="AA239" s="96">
        <f t="shared" si="73"/>
        <v>0</v>
      </c>
      <c r="AB239" s="96">
        <f t="shared" si="73"/>
        <v>0</v>
      </c>
      <c r="AC239" s="96">
        <f t="shared" si="73"/>
        <v>0</v>
      </c>
      <c r="AD239" s="96">
        <f t="shared" si="73"/>
        <v>4.2999999999999997E-2</v>
      </c>
      <c r="AE239" s="96">
        <f t="shared" si="73"/>
        <v>0</v>
      </c>
      <c r="AF239" s="96">
        <f t="shared" si="73"/>
        <v>0</v>
      </c>
      <c r="AG239" s="96" t="e">
        <f t="shared" si="73"/>
        <v>#VALUE!</v>
      </c>
      <c r="AH239" s="96" t="e">
        <f t="shared" si="73"/>
        <v>#VALUE!</v>
      </c>
      <c r="AI239" s="96" t="e">
        <f t="shared" si="73"/>
        <v>#VALUE!</v>
      </c>
      <c r="AJ239" s="96">
        <f t="shared" si="73"/>
        <v>0</v>
      </c>
      <c r="AK239" s="96">
        <f t="shared" si="73"/>
        <v>0</v>
      </c>
      <c r="AL239" s="96">
        <f t="shared" si="73"/>
        <v>0</v>
      </c>
      <c r="AM239" s="96">
        <f t="shared" si="73"/>
        <v>0</v>
      </c>
      <c r="AN239" s="96">
        <f t="shared" si="73"/>
        <v>0</v>
      </c>
      <c r="AO239" s="96">
        <f t="shared" si="73"/>
        <v>0</v>
      </c>
      <c r="AP239" s="96">
        <f t="shared" si="73"/>
        <v>0</v>
      </c>
      <c r="AQ239" s="96">
        <f t="shared" si="73"/>
        <v>0</v>
      </c>
      <c r="AR239" s="96">
        <f t="shared" si="73"/>
        <v>0</v>
      </c>
      <c r="AS239" s="96">
        <f t="shared" si="73"/>
        <v>4.2999999999999997E-2</v>
      </c>
      <c r="AT239" s="96">
        <f t="shared" si="73"/>
        <v>0</v>
      </c>
      <c r="AU239" s="96">
        <f t="shared" si="73"/>
        <v>0</v>
      </c>
      <c r="AV239" s="96">
        <f t="shared" si="73"/>
        <v>0</v>
      </c>
      <c r="AW239" s="96">
        <f t="shared" si="73"/>
        <v>0</v>
      </c>
      <c r="AX239" s="96">
        <f t="shared" si="73"/>
        <v>0</v>
      </c>
      <c r="AY239" s="96">
        <f t="shared" si="73"/>
        <v>0</v>
      </c>
      <c r="AZ239" s="96">
        <f t="shared" si="73"/>
        <v>0</v>
      </c>
      <c r="BA239" s="96">
        <f t="shared" si="73"/>
        <v>0</v>
      </c>
      <c r="BB239" s="96">
        <f t="shared" si="73"/>
        <v>1.589</v>
      </c>
      <c r="BC239" s="96" t="e">
        <f t="shared" si="73"/>
        <v>#VALUE!</v>
      </c>
      <c r="BD239" s="96" t="e">
        <f t="shared" si="73"/>
        <v>#VALUE!</v>
      </c>
      <c r="BE239" s="96" t="e">
        <f t="shared" si="73"/>
        <v>#VALUE!</v>
      </c>
      <c r="BF239" s="96" t="e">
        <f t="shared" si="73"/>
        <v>#VALUE!</v>
      </c>
      <c r="BG239" s="96">
        <f t="shared" si="73"/>
        <v>0</v>
      </c>
      <c r="BH239" s="96">
        <f t="shared" si="73"/>
        <v>1.589</v>
      </c>
      <c r="BI239" s="96">
        <f t="shared" si="73"/>
        <v>0</v>
      </c>
      <c r="BJ239" s="96">
        <f t="shared" si="73"/>
        <v>0</v>
      </c>
      <c r="BK239" s="96">
        <f t="shared" si="73"/>
        <v>0</v>
      </c>
      <c r="BL239" s="96">
        <f t="shared" si="73"/>
        <v>0</v>
      </c>
      <c r="BM239" s="96">
        <f t="shared" si="73"/>
        <v>0</v>
      </c>
      <c r="BN239" s="96">
        <f t="shared" si="73"/>
        <v>0</v>
      </c>
      <c r="BO239" s="96">
        <f t="shared" si="73"/>
        <v>0</v>
      </c>
      <c r="BP239" s="96">
        <f t="shared" si="73"/>
        <v>0</v>
      </c>
      <c r="BQ239" s="96">
        <f t="shared" si="73"/>
        <v>0</v>
      </c>
      <c r="BR239" s="96">
        <f t="shared" si="73"/>
        <v>0</v>
      </c>
      <c r="BS239" s="96">
        <f t="shared" si="73"/>
        <v>0</v>
      </c>
      <c r="BT239" s="96">
        <f t="shared" si="73"/>
        <v>0</v>
      </c>
      <c r="BU239" s="96">
        <f t="shared" si="73"/>
        <v>0</v>
      </c>
      <c r="BV239" s="96">
        <f t="shared" si="71"/>
        <v>0</v>
      </c>
      <c r="BW239" s="96">
        <f t="shared" si="71"/>
        <v>0</v>
      </c>
      <c r="BX239" s="96" t="e">
        <f t="shared" si="71"/>
        <v>#VALUE!</v>
      </c>
      <c r="BY239" s="96">
        <f t="shared" si="71"/>
        <v>9.9049999999999994</v>
      </c>
      <c r="BZ239" s="96">
        <f t="shared" si="71"/>
        <v>3.6936</v>
      </c>
    </row>
    <row r="240" spans="1:78" x14ac:dyDescent="0.25">
      <c r="B240" s="3" t="s">
        <v>101</v>
      </c>
      <c r="C240" s="88" t="s">
        <v>91</v>
      </c>
      <c r="D240" s="89" t="s">
        <v>102</v>
      </c>
      <c r="H240" s="4"/>
      <c r="I240" s="96">
        <f>SUM(I235:I239)</f>
        <v>496.70158640400001</v>
      </c>
    </row>
    <row r="242" spans="1:78" x14ac:dyDescent="0.25">
      <c r="D242" s="97" t="s">
        <v>104</v>
      </c>
      <c r="I242" s="96">
        <f>I240+I223</f>
        <v>1380.524019924</v>
      </c>
    </row>
    <row r="250" spans="1:78" x14ac:dyDescent="0.25">
      <c r="B250" s="4" t="s">
        <v>106</v>
      </c>
      <c r="O250" s="3"/>
      <c r="P250" s="4"/>
      <c r="Q250" s="4"/>
      <c r="R250" s="4"/>
      <c r="AC250" s="3"/>
      <c r="AP250" s="3"/>
    </row>
    <row r="251" spans="1:78" ht="81" x14ac:dyDescent="0.25">
      <c r="I251" s="107" t="s">
        <v>110</v>
      </c>
      <c r="J251" s="107" t="s">
        <v>111</v>
      </c>
      <c r="K251" s="108" t="s">
        <v>112</v>
      </c>
      <c r="L251" s="108" t="s">
        <v>113</v>
      </c>
      <c r="M251" s="108" t="s">
        <v>114</v>
      </c>
      <c r="N251" s="108" t="s">
        <v>115</v>
      </c>
      <c r="O251" s="108" t="s">
        <v>116</v>
      </c>
      <c r="P251" s="108" t="s">
        <v>117</v>
      </c>
      <c r="Q251" s="108" t="s">
        <v>118</v>
      </c>
      <c r="R251" s="108" t="s">
        <v>119</v>
      </c>
      <c r="S251" s="108" t="s">
        <v>120</v>
      </c>
      <c r="T251" s="108" t="s">
        <v>121</v>
      </c>
      <c r="U251" s="107" t="s">
        <v>122</v>
      </c>
      <c r="V251" s="108" t="s">
        <v>123</v>
      </c>
      <c r="W251" s="108" t="s">
        <v>124</v>
      </c>
      <c r="X251" s="108" t="s">
        <v>125</v>
      </c>
      <c r="Y251" s="108" t="s">
        <v>126</v>
      </c>
      <c r="Z251" s="107" t="s">
        <v>127</v>
      </c>
      <c r="AA251" s="108" t="s">
        <v>128</v>
      </c>
      <c r="AB251" s="108" t="s">
        <v>129</v>
      </c>
      <c r="AC251" s="107" t="s">
        <v>130</v>
      </c>
      <c r="AD251" s="107" t="s">
        <v>131</v>
      </c>
      <c r="AE251" s="108" t="s">
        <v>132</v>
      </c>
      <c r="AF251" s="108" t="s">
        <v>133</v>
      </c>
      <c r="AG251" s="108" t="s">
        <v>134</v>
      </c>
      <c r="AH251" s="108" t="s">
        <v>135</v>
      </c>
      <c r="AI251" s="108" t="s">
        <v>136</v>
      </c>
      <c r="AJ251" s="108" t="s">
        <v>137</v>
      </c>
      <c r="AK251" s="108" t="s">
        <v>138</v>
      </c>
      <c r="AL251" s="108" t="s">
        <v>139</v>
      </c>
      <c r="AM251" s="109" t="s">
        <v>140</v>
      </c>
      <c r="AN251" s="108" t="s">
        <v>141</v>
      </c>
      <c r="AO251" s="108" t="s">
        <v>142</v>
      </c>
      <c r="AP251" s="109" t="s">
        <v>143</v>
      </c>
      <c r="AQ251" s="108" t="s">
        <v>144</v>
      </c>
      <c r="AR251" s="108" t="s">
        <v>145</v>
      </c>
      <c r="AS251" s="109" t="s">
        <v>146</v>
      </c>
      <c r="AT251" s="108" t="s">
        <v>147</v>
      </c>
      <c r="AU251" s="109" t="s">
        <v>148</v>
      </c>
      <c r="AV251" s="108" t="s">
        <v>149</v>
      </c>
      <c r="AW251" s="108" t="s">
        <v>150</v>
      </c>
      <c r="AX251" s="108" t="s">
        <v>151</v>
      </c>
      <c r="AY251" s="108" t="s">
        <v>152</v>
      </c>
      <c r="AZ251" s="108" t="s">
        <v>153</v>
      </c>
      <c r="BA251" s="107" t="s">
        <v>154</v>
      </c>
      <c r="BB251" s="107" t="s">
        <v>155</v>
      </c>
      <c r="BC251" s="108" t="s">
        <v>156</v>
      </c>
      <c r="BD251" s="108" t="s">
        <v>157</v>
      </c>
      <c r="BE251" s="108" t="s">
        <v>158</v>
      </c>
      <c r="BF251" s="108" t="s">
        <v>159</v>
      </c>
      <c r="BG251" s="108" t="s">
        <v>160</v>
      </c>
      <c r="BH251" s="108" t="s">
        <v>161</v>
      </c>
      <c r="BI251" s="108" t="s">
        <v>162</v>
      </c>
      <c r="BJ251" s="108" t="s">
        <v>163</v>
      </c>
      <c r="BK251" s="108" t="s">
        <v>164</v>
      </c>
      <c r="BL251" s="108" t="s">
        <v>165</v>
      </c>
      <c r="BM251" s="108" t="s">
        <v>166</v>
      </c>
      <c r="BN251" s="108" t="s">
        <v>167</v>
      </c>
      <c r="BO251" s="108" t="s">
        <v>168</v>
      </c>
      <c r="BP251" s="108" t="s">
        <v>169</v>
      </c>
      <c r="BQ251" s="108" t="s">
        <v>170</v>
      </c>
      <c r="BR251" s="108" t="s">
        <v>171</v>
      </c>
      <c r="BS251" s="108" t="s">
        <v>172</v>
      </c>
      <c r="BT251" s="108" t="s">
        <v>173</v>
      </c>
      <c r="BU251" s="107" t="s">
        <v>174</v>
      </c>
      <c r="BV251" s="108" t="s">
        <v>175</v>
      </c>
      <c r="BW251" s="108" t="s">
        <v>176</v>
      </c>
      <c r="BX251" s="107" t="s">
        <v>177</v>
      </c>
      <c r="BY251" s="107" t="s">
        <v>178</v>
      </c>
      <c r="BZ251" s="107" t="s">
        <v>179</v>
      </c>
    </row>
    <row r="252" spans="1:78" s="95" customFormat="1" ht="11.25" customHeight="1" x14ac:dyDescent="0.25">
      <c r="A252" s="3"/>
      <c r="B252" s="87" t="s">
        <v>95</v>
      </c>
      <c r="C252" s="89" t="s">
        <v>92</v>
      </c>
      <c r="D252" s="89"/>
      <c r="E252" s="89"/>
      <c r="F252" s="89"/>
      <c r="G252" s="90"/>
      <c r="H252" s="91" t="s">
        <v>93</v>
      </c>
      <c r="I252" s="92">
        <v>4484.149780261775</v>
      </c>
      <c r="J252" s="92">
        <v>0.43708799082831756</v>
      </c>
      <c r="K252" s="93">
        <v>0</v>
      </c>
      <c r="L252" s="93">
        <v>0</v>
      </c>
      <c r="M252" s="93">
        <v>0</v>
      </c>
      <c r="N252" s="93">
        <v>0</v>
      </c>
      <c r="O252" s="93">
        <v>0</v>
      </c>
      <c r="P252" s="93">
        <v>0</v>
      </c>
      <c r="Q252" s="93">
        <v>0</v>
      </c>
      <c r="R252" s="93">
        <v>0</v>
      </c>
      <c r="S252" s="93">
        <v>0</v>
      </c>
      <c r="T252" s="93">
        <v>0.43708799082831756</v>
      </c>
      <c r="U252" s="92">
        <v>0</v>
      </c>
      <c r="V252" s="93">
        <v>0</v>
      </c>
      <c r="W252" s="93">
        <v>0</v>
      </c>
      <c r="X252" s="93">
        <v>0</v>
      </c>
      <c r="Y252" s="93">
        <v>0</v>
      </c>
      <c r="Z252" s="92">
        <v>0</v>
      </c>
      <c r="AA252" s="93">
        <v>0</v>
      </c>
      <c r="AB252" s="93">
        <v>0</v>
      </c>
      <c r="AC252" s="94">
        <v>0</v>
      </c>
      <c r="AD252" s="92">
        <v>319.44492213623778</v>
      </c>
      <c r="AE252" s="93">
        <v>0</v>
      </c>
      <c r="AF252" s="93">
        <v>0</v>
      </c>
      <c r="AG252" s="93" t="s">
        <v>94</v>
      </c>
      <c r="AH252" s="93" t="s">
        <v>94</v>
      </c>
      <c r="AI252" s="93" t="s">
        <v>94</v>
      </c>
      <c r="AJ252" s="93">
        <v>0</v>
      </c>
      <c r="AK252" s="93">
        <v>0</v>
      </c>
      <c r="AL252" s="93">
        <v>16.480366867297221</v>
      </c>
      <c r="AM252" s="93">
        <v>20.922900544568645</v>
      </c>
      <c r="AN252" s="93">
        <v>0</v>
      </c>
      <c r="AO252" s="93">
        <v>0</v>
      </c>
      <c r="AP252" s="93">
        <v>0</v>
      </c>
      <c r="AQ252" s="93">
        <v>0</v>
      </c>
      <c r="AR252" s="93">
        <v>0</v>
      </c>
      <c r="AS252" s="93">
        <v>281.07671730199678</v>
      </c>
      <c r="AT252" s="93">
        <v>0.96493742237508351</v>
      </c>
      <c r="AU252" s="93">
        <v>0</v>
      </c>
      <c r="AV252" s="93">
        <v>0</v>
      </c>
      <c r="AW252" s="93">
        <v>0</v>
      </c>
      <c r="AX252" s="93">
        <v>0</v>
      </c>
      <c r="AY252" s="93">
        <v>0</v>
      </c>
      <c r="AZ252" s="93">
        <v>0</v>
      </c>
      <c r="BA252" s="94">
        <v>649.91401547721409</v>
      </c>
      <c r="BB252" s="92">
        <v>982.20032005350151</v>
      </c>
      <c r="BC252" s="93" t="s">
        <v>94</v>
      </c>
      <c r="BD252" s="93" t="s">
        <v>94</v>
      </c>
      <c r="BE252" s="93" t="s">
        <v>94</v>
      </c>
      <c r="BF252" s="93" t="s">
        <v>94</v>
      </c>
      <c r="BG252" s="93">
        <v>11.198242094200822</v>
      </c>
      <c r="BH252" s="93">
        <v>0</v>
      </c>
      <c r="BI252" s="93">
        <v>857.08591286901685</v>
      </c>
      <c r="BJ252" s="93">
        <v>0</v>
      </c>
      <c r="BK252" s="93">
        <v>0</v>
      </c>
      <c r="BL252" s="93">
        <v>0</v>
      </c>
      <c r="BM252" s="93">
        <v>0</v>
      </c>
      <c r="BN252" s="93">
        <v>0</v>
      </c>
      <c r="BO252" s="93">
        <v>1.1366079105760962</v>
      </c>
      <c r="BP252" s="93">
        <v>1.1366079105760962</v>
      </c>
      <c r="BQ252" s="93">
        <v>0</v>
      </c>
      <c r="BR252" s="93">
        <v>0</v>
      </c>
      <c r="BS252" s="93">
        <v>0</v>
      </c>
      <c r="BT252" s="93">
        <v>111.64294926913155</v>
      </c>
      <c r="BU252" s="92">
        <v>0</v>
      </c>
      <c r="BV252" s="93">
        <v>0</v>
      </c>
      <c r="BW252" s="93">
        <v>0</v>
      </c>
      <c r="BX252" s="94" t="s">
        <v>94</v>
      </c>
      <c r="BY252" s="94">
        <v>1645.9109582497372</v>
      </c>
      <c r="BZ252" s="94">
        <v>886.24247635425627</v>
      </c>
    </row>
    <row r="253" spans="1:78" s="95" customFormat="1" ht="11.25" customHeight="1" x14ac:dyDescent="0.25">
      <c r="A253" s="3"/>
      <c r="B253" s="95" t="s">
        <v>97</v>
      </c>
      <c r="C253" s="89" t="s">
        <v>92</v>
      </c>
      <c r="D253" s="89"/>
      <c r="E253" s="89"/>
      <c r="F253" s="89"/>
      <c r="G253" s="90"/>
      <c r="H253" s="91" t="s">
        <v>93</v>
      </c>
      <c r="I253" s="92">
        <v>5172.7390369733448</v>
      </c>
      <c r="J253" s="92">
        <v>0.59420082162988441</v>
      </c>
      <c r="K253" s="93">
        <v>0</v>
      </c>
      <c r="L253" s="93">
        <v>0</v>
      </c>
      <c r="M253" s="93">
        <v>0.59420082162988441</v>
      </c>
      <c r="N253" s="93">
        <v>0</v>
      </c>
      <c r="O253" s="93">
        <v>0</v>
      </c>
      <c r="P253" s="93">
        <v>0</v>
      </c>
      <c r="Q253" s="93">
        <v>0</v>
      </c>
      <c r="R253" s="93">
        <v>0</v>
      </c>
      <c r="S253" s="93">
        <v>0</v>
      </c>
      <c r="T253" s="93">
        <v>0</v>
      </c>
      <c r="U253" s="92">
        <v>0</v>
      </c>
      <c r="V253" s="93">
        <v>0</v>
      </c>
      <c r="W253" s="93">
        <v>0</v>
      </c>
      <c r="X253" s="93">
        <v>0</v>
      </c>
      <c r="Y253" s="93">
        <v>0</v>
      </c>
      <c r="Z253" s="92">
        <v>4.1435941530524509</v>
      </c>
      <c r="AA253" s="93">
        <v>4.1435941530524509</v>
      </c>
      <c r="AB253" s="93">
        <v>0</v>
      </c>
      <c r="AC253" s="94">
        <v>0</v>
      </c>
      <c r="AD253" s="92">
        <v>435.43995414158786</v>
      </c>
      <c r="AE253" s="93">
        <v>0</v>
      </c>
      <c r="AF253" s="93">
        <v>0</v>
      </c>
      <c r="AG253" s="93" t="s">
        <v>94</v>
      </c>
      <c r="AH253" s="93" t="s">
        <v>94</v>
      </c>
      <c r="AI253" s="93" t="s">
        <v>94</v>
      </c>
      <c r="AJ253" s="93">
        <v>0</v>
      </c>
      <c r="AK253" s="93">
        <v>0</v>
      </c>
      <c r="AL253" s="93">
        <v>4.4234260055412244</v>
      </c>
      <c r="AM253" s="93">
        <v>54.939333142256608</v>
      </c>
      <c r="AN253" s="93">
        <v>0</v>
      </c>
      <c r="AO253" s="93">
        <v>0</v>
      </c>
      <c r="AP253" s="93">
        <v>0</v>
      </c>
      <c r="AQ253" s="93">
        <v>0</v>
      </c>
      <c r="AR253" s="93">
        <v>0</v>
      </c>
      <c r="AS253" s="93">
        <v>368.35769561478935</v>
      </c>
      <c r="AT253" s="93">
        <v>7.7194993790006681</v>
      </c>
      <c r="AU253" s="93">
        <v>0</v>
      </c>
      <c r="AV253" s="93">
        <v>0</v>
      </c>
      <c r="AW253" s="93">
        <v>0</v>
      </c>
      <c r="AX253" s="93">
        <v>0</v>
      </c>
      <c r="AY253" s="93">
        <v>0</v>
      </c>
      <c r="AZ253" s="93">
        <v>0</v>
      </c>
      <c r="BA253" s="94">
        <v>29.449699054170249</v>
      </c>
      <c r="BB253" s="92">
        <v>1255.2994172160122</v>
      </c>
      <c r="BC253" s="93" t="s">
        <v>94</v>
      </c>
      <c r="BD253" s="93" t="s">
        <v>94</v>
      </c>
      <c r="BE253" s="93" t="s">
        <v>94</v>
      </c>
      <c r="BF253" s="93" t="s">
        <v>94</v>
      </c>
      <c r="BG253" s="93">
        <v>1.2419986624629789</v>
      </c>
      <c r="BH253" s="93">
        <v>0</v>
      </c>
      <c r="BI253" s="93">
        <v>1251.4330753797649</v>
      </c>
      <c r="BJ253" s="93">
        <v>0</v>
      </c>
      <c r="BK253" s="93">
        <v>0</v>
      </c>
      <c r="BL253" s="93">
        <v>0</v>
      </c>
      <c r="BM253" s="93">
        <v>0</v>
      </c>
      <c r="BN253" s="93">
        <v>2.6243431737842742</v>
      </c>
      <c r="BO253" s="93">
        <v>0</v>
      </c>
      <c r="BP253" s="93">
        <v>0</v>
      </c>
      <c r="BQ253" s="93">
        <v>0</v>
      </c>
      <c r="BR253" s="93">
        <v>0</v>
      </c>
      <c r="BS253" s="93">
        <v>0</v>
      </c>
      <c r="BT253" s="93">
        <v>0</v>
      </c>
      <c r="BU253" s="92">
        <v>0</v>
      </c>
      <c r="BV253" s="93">
        <v>0</v>
      </c>
      <c r="BW253" s="93">
        <v>0</v>
      </c>
      <c r="BX253" s="94" t="s">
        <v>94</v>
      </c>
      <c r="BY253" s="94">
        <v>1598.2850864622144</v>
      </c>
      <c r="BZ253" s="94">
        <v>1849.5270851246776</v>
      </c>
    </row>
    <row r="254" spans="1:78" s="95" customFormat="1" ht="11.25" customHeight="1" x14ac:dyDescent="0.25">
      <c r="A254" s="3"/>
      <c r="B254" s="3" t="s">
        <v>100</v>
      </c>
      <c r="C254" s="89" t="s">
        <v>92</v>
      </c>
      <c r="D254" s="89"/>
      <c r="E254" s="89"/>
      <c r="F254" s="89"/>
      <c r="G254" s="90"/>
      <c r="H254" s="91" t="s">
        <v>93</v>
      </c>
      <c r="I254" s="92">
        <v>399.16403936180382</v>
      </c>
      <c r="J254" s="92">
        <v>0</v>
      </c>
      <c r="K254" s="93">
        <v>0</v>
      </c>
      <c r="L254" s="93">
        <v>0</v>
      </c>
      <c r="M254" s="93">
        <v>0</v>
      </c>
      <c r="N254" s="93">
        <v>0</v>
      </c>
      <c r="O254" s="93">
        <v>0</v>
      </c>
      <c r="P254" s="93">
        <v>0</v>
      </c>
      <c r="Q254" s="93">
        <v>0</v>
      </c>
      <c r="R254" s="93">
        <v>0</v>
      </c>
      <c r="S254" s="93">
        <v>0</v>
      </c>
      <c r="T254" s="93">
        <v>0</v>
      </c>
      <c r="U254" s="92">
        <v>0</v>
      </c>
      <c r="V254" s="93">
        <v>0</v>
      </c>
      <c r="W254" s="93">
        <v>0</v>
      </c>
      <c r="X254" s="93">
        <v>0</v>
      </c>
      <c r="Y254" s="93">
        <v>0</v>
      </c>
      <c r="Z254" s="92">
        <v>0</v>
      </c>
      <c r="AA254" s="93">
        <v>0</v>
      </c>
      <c r="AB254" s="93">
        <v>0</v>
      </c>
      <c r="AC254" s="94">
        <v>0</v>
      </c>
      <c r="AD254" s="92">
        <v>2.1496130696474633</v>
      </c>
      <c r="AE254" s="93">
        <v>0</v>
      </c>
      <c r="AF254" s="93">
        <v>0</v>
      </c>
      <c r="AG254" s="93" t="s">
        <v>94</v>
      </c>
      <c r="AH254" s="93" t="s">
        <v>94</v>
      </c>
      <c r="AI254" s="93" t="s">
        <v>94</v>
      </c>
      <c r="AJ254" s="93">
        <v>0</v>
      </c>
      <c r="AK254" s="93">
        <v>0</v>
      </c>
      <c r="AL254" s="93">
        <v>1.122575714149231</v>
      </c>
      <c r="AM254" s="93">
        <v>0</v>
      </c>
      <c r="AN254" s="93">
        <v>0</v>
      </c>
      <c r="AO254" s="93">
        <v>0</v>
      </c>
      <c r="AP254" s="93">
        <v>0</v>
      </c>
      <c r="AQ254" s="93">
        <v>0</v>
      </c>
      <c r="AR254" s="93">
        <v>0</v>
      </c>
      <c r="AS254" s="93">
        <v>1.0270373554982324</v>
      </c>
      <c r="AT254" s="93">
        <v>0</v>
      </c>
      <c r="AU254" s="93">
        <v>0</v>
      </c>
      <c r="AV254" s="93">
        <v>0</v>
      </c>
      <c r="AW254" s="93">
        <v>0</v>
      </c>
      <c r="AX254" s="93">
        <v>0</v>
      </c>
      <c r="AY254" s="93">
        <v>0</v>
      </c>
      <c r="AZ254" s="93">
        <v>0</v>
      </c>
      <c r="BA254" s="94">
        <v>0</v>
      </c>
      <c r="BB254" s="92">
        <v>13.208178083500524</v>
      </c>
      <c r="BC254" s="93" t="s">
        <v>94</v>
      </c>
      <c r="BD254" s="93" t="s">
        <v>94</v>
      </c>
      <c r="BE254" s="93" t="s">
        <v>94</v>
      </c>
      <c r="BF254" s="93" t="s">
        <v>94</v>
      </c>
      <c r="BG254" s="93">
        <v>0</v>
      </c>
      <c r="BH254" s="93">
        <v>13.208178083500524</v>
      </c>
      <c r="BI254" s="93">
        <v>0</v>
      </c>
      <c r="BJ254" s="93">
        <v>0</v>
      </c>
      <c r="BK254" s="93">
        <v>0</v>
      </c>
      <c r="BL254" s="93">
        <v>0</v>
      </c>
      <c r="BM254" s="93">
        <v>0</v>
      </c>
      <c r="BN254" s="93">
        <v>0</v>
      </c>
      <c r="BO254" s="93">
        <v>0</v>
      </c>
      <c r="BP254" s="93">
        <v>0</v>
      </c>
      <c r="BQ254" s="93">
        <v>0</v>
      </c>
      <c r="BR254" s="93">
        <v>0</v>
      </c>
      <c r="BS254" s="93">
        <v>0</v>
      </c>
      <c r="BT254" s="93">
        <v>0</v>
      </c>
      <c r="BU254" s="92">
        <v>0</v>
      </c>
      <c r="BV254" s="93">
        <v>0</v>
      </c>
      <c r="BW254" s="93">
        <v>0</v>
      </c>
      <c r="BX254" s="94" t="s">
        <v>94</v>
      </c>
      <c r="BY254" s="94">
        <v>311.83720263685871</v>
      </c>
      <c r="BZ254" s="94">
        <v>71.969045571797082</v>
      </c>
    </row>
    <row r="255" spans="1:78" s="95" customFormat="1" ht="11.25" customHeight="1" x14ac:dyDescent="0.25">
      <c r="A255" s="3"/>
      <c r="B255" s="95" t="s">
        <v>98</v>
      </c>
      <c r="C255" s="89" t="s">
        <v>92</v>
      </c>
      <c r="D255" s="89"/>
      <c r="E255" s="89"/>
      <c r="F255" s="89"/>
      <c r="G255" s="90"/>
      <c r="H255" s="91" t="s">
        <v>93</v>
      </c>
      <c r="I255" s="92">
        <v>4481.0690742333045</v>
      </c>
      <c r="J255" s="92">
        <v>0</v>
      </c>
      <c r="K255" s="93">
        <v>0</v>
      </c>
      <c r="L255" s="93">
        <v>0</v>
      </c>
      <c r="M255" s="93">
        <v>0</v>
      </c>
      <c r="N255" s="93">
        <v>0</v>
      </c>
      <c r="O255" s="93">
        <v>0</v>
      </c>
      <c r="P255" s="93">
        <v>0</v>
      </c>
      <c r="Q255" s="93">
        <v>0</v>
      </c>
      <c r="R255" s="93">
        <v>0</v>
      </c>
      <c r="S255" s="93">
        <v>0</v>
      </c>
      <c r="T255" s="93">
        <v>0</v>
      </c>
      <c r="U255" s="92">
        <v>0</v>
      </c>
      <c r="V255" s="93">
        <v>0</v>
      </c>
      <c r="W255" s="93">
        <v>0</v>
      </c>
      <c r="X255" s="93">
        <v>0</v>
      </c>
      <c r="Y255" s="93">
        <v>0</v>
      </c>
      <c r="Z255" s="92">
        <v>0</v>
      </c>
      <c r="AA255" s="93">
        <v>0</v>
      </c>
      <c r="AB255" s="93">
        <v>0</v>
      </c>
      <c r="AC255" s="94">
        <v>0</v>
      </c>
      <c r="AD255" s="92">
        <v>129.55717970765261</v>
      </c>
      <c r="AE255" s="93">
        <v>0</v>
      </c>
      <c r="AF255" s="93">
        <v>0</v>
      </c>
      <c r="AG255" s="93" t="s">
        <v>94</v>
      </c>
      <c r="AH255" s="93" t="s">
        <v>94</v>
      </c>
      <c r="AI255" s="93" t="s">
        <v>94</v>
      </c>
      <c r="AJ255" s="93">
        <v>0</v>
      </c>
      <c r="AK255" s="93">
        <v>0</v>
      </c>
      <c r="AL255" s="93">
        <v>8.80863666762205</v>
      </c>
      <c r="AM255" s="93">
        <v>16.776535779115314</v>
      </c>
      <c r="AN255" s="93">
        <v>0</v>
      </c>
      <c r="AO255" s="93">
        <v>0</v>
      </c>
      <c r="AP255" s="93">
        <v>0</v>
      </c>
      <c r="AQ255" s="93">
        <v>40.147606764115793</v>
      </c>
      <c r="AR255" s="93">
        <v>0</v>
      </c>
      <c r="AS255" s="93">
        <v>63.82440049679947</v>
      </c>
      <c r="AT255" s="93">
        <v>0</v>
      </c>
      <c r="AU255" s="93">
        <v>0</v>
      </c>
      <c r="AV255" s="93">
        <v>0</v>
      </c>
      <c r="AW255" s="93">
        <v>0</v>
      </c>
      <c r="AX255" s="93">
        <v>0</v>
      </c>
      <c r="AY255" s="93">
        <v>0</v>
      </c>
      <c r="AZ255" s="93">
        <v>0</v>
      </c>
      <c r="BA255" s="94">
        <v>3.7188306104901119</v>
      </c>
      <c r="BB255" s="92">
        <v>909.57294353683005</v>
      </c>
      <c r="BC255" s="93" t="s">
        <v>94</v>
      </c>
      <c r="BD255" s="93" t="s">
        <v>94</v>
      </c>
      <c r="BE255" s="93" t="s">
        <v>94</v>
      </c>
      <c r="BF255" s="93" t="s">
        <v>94</v>
      </c>
      <c r="BG255" s="93">
        <v>0</v>
      </c>
      <c r="BH255" s="93">
        <v>0</v>
      </c>
      <c r="BI255" s="93">
        <v>528.30323875035822</v>
      </c>
      <c r="BJ255" s="93">
        <v>0</v>
      </c>
      <c r="BK255" s="93">
        <v>0</v>
      </c>
      <c r="BL255" s="93">
        <v>0</v>
      </c>
      <c r="BM255" s="93">
        <v>0</v>
      </c>
      <c r="BN255" s="93">
        <v>0</v>
      </c>
      <c r="BO255" s="93">
        <v>0</v>
      </c>
      <c r="BP255" s="93">
        <v>0</v>
      </c>
      <c r="BQ255" s="93">
        <v>0</v>
      </c>
      <c r="BR255" s="93">
        <v>0</v>
      </c>
      <c r="BS255" s="93">
        <v>0</v>
      </c>
      <c r="BT255" s="93">
        <v>381.26970478647178</v>
      </c>
      <c r="BU255" s="92">
        <v>0</v>
      </c>
      <c r="BV255" s="93">
        <v>0</v>
      </c>
      <c r="BW255" s="93">
        <v>0</v>
      </c>
      <c r="BX255" s="94" t="s">
        <v>94</v>
      </c>
      <c r="BY255" s="94">
        <v>93.078245915735167</v>
      </c>
      <c r="BZ255" s="94">
        <v>3345.1418744625962</v>
      </c>
    </row>
    <row r="256" spans="1:78" s="95" customFormat="1" ht="11.25" customHeight="1" x14ac:dyDescent="0.25">
      <c r="A256" s="3"/>
      <c r="B256" s="3" t="s">
        <v>99</v>
      </c>
      <c r="C256" s="89" t="s">
        <v>92</v>
      </c>
      <c r="D256" s="89"/>
      <c r="E256" s="89"/>
      <c r="F256" s="89"/>
      <c r="G256" s="90"/>
      <c r="H256" s="91" t="s">
        <v>93</v>
      </c>
      <c r="I256" s="92">
        <v>7696.8959629311157</v>
      </c>
      <c r="J256" s="92">
        <v>0</v>
      </c>
      <c r="K256" s="93">
        <v>0</v>
      </c>
      <c r="L256" s="93">
        <v>0</v>
      </c>
      <c r="M256" s="93">
        <v>0</v>
      </c>
      <c r="N256" s="93">
        <v>0</v>
      </c>
      <c r="O256" s="93">
        <v>0</v>
      </c>
      <c r="P256" s="93">
        <v>0</v>
      </c>
      <c r="Q256" s="93">
        <v>0</v>
      </c>
      <c r="R256" s="93">
        <v>0</v>
      </c>
      <c r="S256" s="93">
        <v>0</v>
      </c>
      <c r="T256" s="93">
        <v>0</v>
      </c>
      <c r="U256" s="92">
        <v>3.3533963886500429</v>
      </c>
      <c r="V256" s="93">
        <v>3.3533963886500429</v>
      </c>
      <c r="W256" s="93">
        <v>0</v>
      </c>
      <c r="X256" s="93">
        <v>0</v>
      </c>
      <c r="Y256" s="93">
        <v>0</v>
      </c>
      <c r="Z256" s="92">
        <v>0</v>
      </c>
      <c r="AA256" s="93">
        <v>0</v>
      </c>
      <c r="AB256" s="93">
        <v>0</v>
      </c>
      <c r="AC256" s="94">
        <v>0</v>
      </c>
      <c r="AD256" s="92">
        <v>251.50360179612113</v>
      </c>
      <c r="AE256" s="93">
        <v>0</v>
      </c>
      <c r="AF256" s="93">
        <v>0</v>
      </c>
      <c r="AG256" s="93" t="s">
        <v>94</v>
      </c>
      <c r="AH256" s="93" t="s">
        <v>94</v>
      </c>
      <c r="AI256" s="93" t="s">
        <v>94</v>
      </c>
      <c r="AJ256" s="93">
        <v>0</v>
      </c>
      <c r="AK256" s="93">
        <v>0</v>
      </c>
      <c r="AL256" s="93">
        <v>4.5777109009267214</v>
      </c>
      <c r="AM256" s="93">
        <v>119.6739084742524</v>
      </c>
      <c r="AN256" s="93">
        <v>0</v>
      </c>
      <c r="AO256" s="93">
        <v>0</v>
      </c>
      <c r="AP256" s="93">
        <v>0</v>
      </c>
      <c r="AQ256" s="93">
        <v>0</v>
      </c>
      <c r="AR256" s="93">
        <v>0</v>
      </c>
      <c r="AS256" s="93">
        <v>127.251982420942</v>
      </c>
      <c r="AT256" s="93">
        <v>0</v>
      </c>
      <c r="AU256" s="93">
        <v>0</v>
      </c>
      <c r="AV256" s="93">
        <v>0</v>
      </c>
      <c r="AW256" s="93">
        <v>0</v>
      </c>
      <c r="AX256" s="93">
        <v>0</v>
      </c>
      <c r="AY256" s="93">
        <v>0</v>
      </c>
      <c r="AZ256" s="93">
        <v>0</v>
      </c>
      <c r="BA256" s="94">
        <v>33.404987102321584</v>
      </c>
      <c r="BB256" s="92">
        <v>1024.1064148275534</v>
      </c>
      <c r="BC256" s="93" t="s">
        <v>94</v>
      </c>
      <c r="BD256" s="93" t="s">
        <v>94</v>
      </c>
      <c r="BE256" s="93" t="s">
        <v>94</v>
      </c>
      <c r="BF256" s="93" t="s">
        <v>94</v>
      </c>
      <c r="BG256" s="93">
        <v>11.17798796216681</v>
      </c>
      <c r="BH256" s="93">
        <v>0</v>
      </c>
      <c r="BI256" s="93">
        <v>968.78284131078624</v>
      </c>
      <c r="BJ256" s="93">
        <v>0</v>
      </c>
      <c r="BK256" s="93">
        <v>35.038693035253651</v>
      </c>
      <c r="BL256" s="93">
        <v>0</v>
      </c>
      <c r="BM256" s="93">
        <v>0</v>
      </c>
      <c r="BN256" s="93">
        <v>6.8944539982803104</v>
      </c>
      <c r="BO256" s="93">
        <v>0.28939466895958726</v>
      </c>
      <c r="BP256" s="93">
        <v>1.9230438521066209</v>
      </c>
      <c r="BQ256" s="93">
        <v>0</v>
      </c>
      <c r="BR256" s="93">
        <v>0</v>
      </c>
      <c r="BS256" s="93">
        <v>0</v>
      </c>
      <c r="BT256" s="93">
        <v>0</v>
      </c>
      <c r="BU256" s="92">
        <v>0</v>
      </c>
      <c r="BV256" s="93">
        <v>0</v>
      </c>
      <c r="BW256" s="93">
        <v>0</v>
      </c>
      <c r="BX256" s="94" t="s">
        <v>94</v>
      </c>
      <c r="BY256" s="94">
        <v>2643.8568835387405</v>
      </c>
      <c r="BZ256" s="94">
        <v>3740.6706792777295</v>
      </c>
    </row>
    <row r="257" spans="1:78" x14ac:dyDescent="0.25">
      <c r="B257" s="3" t="s">
        <v>101</v>
      </c>
      <c r="C257" s="89" t="s">
        <v>92</v>
      </c>
      <c r="I257" s="104">
        <f>SUM(I252:I256)</f>
        <v>22234.017893761345</v>
      </c>
      <c r="O257" s="3"/>
      <c r="P257" s="4"/>
      <c r="Q257" s="4"/>
      <c r="R257" s="4"/>
      <c r="AC257" s="3"/>
      <c r="AP257" s="3"/>
    </row>
    <row r="258" spans="1:78" x14ac:dyDescent="0.25">
      <c r="O258" s="3"/>
      <c r="P258" s="4"/>
      <c r="Q258" s="4"/>
      <c r="R258" s="4"/>
      <c r="AC258" s="3"/>
      <c r="AP258" s="3"/>
    </row>
    <row r="259" spans="1:78" x14ac:dyDescent="0.25">
      <c r="O259" s="3"/>
      <c r="P259" s="4"/>
      <c r="Q259" s="4"/>
      <c r="R259" s="4"/>
      <c r="AC259" s="3"/>
      <c r="AP259" s="3"/>
    </row>
    <row r="260" spans="1:78" s="95" customFormat="1" ht="11.25" customHeight="1" x14ac:dyDescent="0.25">
      <c r="A260" s="87"/>
      <c r="B260" s="87" t="s">
        <v>95</v>
      </c>
      <c r="C260" s="89" t="s">
        <v>102</v>
      </c>
      <c r="D260" s="89"/>
      <c r="E260" s="89"/>
      <c r="F260" s="89"/>
      <c r="G260" s="90"/>
      <c r="H260" s="91" t="s">
        <v>103</v>
      </c>
      <c r="I260" s="92">
        <v>1964.4777873316136</v>
      </c>
      <c r="J260" s="92">
        <v>0</v>
      </c>
      <c r="K260" s="93">
        <v>0</v>
      </c>
      <c r="L260" s="93">
        <v>0</v>
      </c>
      <c r="M260" s="93">
        <v>0</v>
      </c>
      <c r="N260" s="93">
        <v>0</v>
      </c>
      <c r="O260" s="93">
        <v>0</v>
      </c>
      <c r="P260" s="93">
        <v>0</v>
      </c>
      <c r="Q260" s="93">
        <v>0</v>
      </c>
      <c r="R260" s="93">
        <v>0</v>
      </c>
      <c r="S260" s="93">
        <v>0</v>
      </c>
      <c r="T260" s="93">
        <v>0</v>
      </c>
      <c r="U260" s="92">
        <v>0</v>
      </c>
      <c r="V260" s="93">
        <v>0</v>
      </c>
      <c r="W260" s="93">
        <v>0</v>
      </c>
      <c r="X260" s="93">
        <v>0</v>
      </c>
      <c r="Y260" s="93">
        <v>0</v>
      </c>
      <c r="Z260" s="92">
        <v>0</v>
      </c>
      <c r="AA260" s="93">
        <v>0</v>
      </c>
      <c r="AB260" s="93">
        <v>0</v>
      </c>
      <c r="AC260" s="94">
        <v>0</v>
      </c>
      <c r="AD260" s="92">
        <v>64.693799560523559</v>
      </c>
      <c r="AE260" s="93">
        <v>0</v>
      </c>
      <c r="AF260" s="93">
        <v>0</v>
      </c>
      <c r="AG260" s="93" t="s">
        <v>94</v>
      </c>
      <c r="AH260" s="93" t="s">
        <v>94</v>
      </c>
      <c r="AI260" s="93" t="s">
        <v>94</v>
      </c>
      <c r="AJ260" s="93">
        <v>0</v>
      </c>
      <c r="AK260" s="93">
        <v>0</v>
      </c>
      <c r="AL260" s="93">
        <v>7.6908378714053685</v>
      </c>
      <c r="AM260" s="93">
        <v>0</v>
      </c>
      <c r="AN260" s="93">
        <v>0</v>
      </c>
      <c r="AO260" s="93">
        <v>0</v>
      </c>
      <c r="AP260" s="93">
        <v>0</v>
      </c>
      <c r="AQ260" s="93">
        <v>0</v>
      </c>
      <c r="AR260" s="93">
        <v>0</v>
      </c>
      <c r="AS260" s="93">
        <v>55.073086844368014</v>
      </c>
      <c r="AT260" s="93">
        <v>1.929874844750167</v>
      </c>
      <c r="AU260" s="93">
        <v>0</v>
      </c>
      <c r="AV260" s="93">
        <v>0</v>
      </c>
      <c r="AW260" s="93">
        <v>0</v>
      </c>
      <c r="AX260" s="93">
        <v>0</v>
      </c>
      <c r="AY260" s="93">
        <v>0</v>
      </c>
      <c r="AZ260" s="93">
        <v>0</v>
      </c>
      <c r="BA260" s="94">
        <v>207.41616509028376</v>
      </c>
      <c r="BB260" s="92">
        <v>43.46651380529282</v>
      </c>
      <c r="BC260" s="93" t="s">
        <v>94</v>
      </c>
      <c r="BD260" s="93" t="s">
        <v>94</v>
      </c>
      <c r="BE260" s="93" t="s">
        <v>94</v>
      </c>
      <c r="BF260" s="93" t="s">
        <v>94</v>
      </c>
      <c r="BG260" s="93">
        <v>1.9761631795165757</v>
      </c>
      <c r="BH260" s="93">
        <v>0</v>
      </c>
      <c r="BI260" s="93">
        <v>23.266050444253366</v>
      </c>
      <c r="BJ260" s="93">
        <v>0</v>
      </c>
      <c r="BK260" s="93">
        <v>11.584384255278493</v>
      </c>
      <c r="BL260" s="93">
        <v>6.6399159262443872</v>
      </c>
      <c r="BM260" s="93">
        <v>0</v>
      </c>
      <c r="BN260" s="93">
        <v>0</v>
      </c>
      <c r="BO260" s="93">
        <v>0</v>
      </c>
      <c r="BP260" s="93">
        <v>0</v>
      </c>
      <c r="BQ260" s="93">
        <v>0</v>
      </c>
      <c r="BR260" s="93">
        <v>0</v>
      </c>
      <c r="BS260" s="93">
        <v>0</v>
      </c>
      <c r="BT260" s="93">
        <v>0</v>
      </c>
      <c r="BU260" s="92">
        <v>5.445686443106907</v>
      </c>
      <c r="BV260" s="93">
        <v>0</v>
      </c>
      <c r="BW260" s="93">
        <v>5.445686443106907</v>
      </c>
      <c r="BX260" s="94" t="s">
        <v>94</v>
      </c>
      <c r="BY260" s="94">
        <v>764.09190790102218</v>
      </c>
      <c r="BZ260" s="94">
        <v>879.3637145313844</v>
      </c>
    </row>
    <row r="261" spans="1:78" s="95" customFormat="1" ht="11.25" customHeight="1" x14ac:dyDescent="0.25">
      <c r="A261" s="87"/>
      <c r="B261" s="95" t="s">
        <v>97</v>
      </c>
      <c r="C261" s="89" t="s">
        <v>102</v>
      </c>
      <c r="D261" s="89"/>
      <c r="E261" s="89"/>
      <c r="F261" s="89"/>
      <c r="G261" s="90"/>
      <c r="H261" s="91" t="s">
        <v>103</v>
      </c>
      <c r="I261" s="92">
        <v>2907.4237603897964</v>
      </c>
      <c r="J261" s="92">
        <v>0</v>
      </c>
      <c r="K261" s="93">
        <v>0</v>
      </c>
      <c r="L261" s="93">
        <v>0</v>
      </c>
      <c r="M261" s="93">
        <v>0</v>
      </c>
      <c r="N261" s="93">
        <v>0</v>
      </c>
      <c r="O261" s="93">
        <v>0</v>
      </c>
      <c r="P261" s="93">
        <v>0</v>
      </c>
      <c r="Q261" s="93">
        <v>0</v>
      </c>
      <c r="R261" s="93">
        <v>0</v>
      </c>
      <c r="S261" s="93">
        <v>0</v>
      </c>
      <c r="T261" s="93">
        <v>0</v>
      </c>
      <c r="U261" s="92">
        <v>0</v>
      </c>
      <c r="V261" s="93">
        <v>0</v>
      </c>
      <c r="W261" s="93">
        <v>0</v>
      </c>
      <c r="X261" s="93">
        <v>0</v>
      </c>
      <c r="Y261" s="93">
        <v>0</v>
      </c>
      <c r="Z261" s="92">
        <v>2.3019967516958055</v>
      </c>
      <c r="AA261" s="93">
        <v>2.3019967516958055</v>
      </c>
      <c r="AB261" s="93">
        <v>0</v>
      </c>
      <c r="AC261" s="94">
        <v>0</v>
      </c>
      <c r="AD261" s="92">
        <v>266.91984331709182</v>
      </c>
      <c r="AE261" s="93">
        <v>0</v>
      </c>
      <c r="AF261" s="93">
        <v>0</v>
      </c>
      <c r="AG261" s="93" t="s">
        <v>94</v>
      </c>
      <c r="AH261" s="93" t="s">
        <v>94</v>
      </c>
      <c r="AI261" s="93" t="s">
        <v>94</v>
      </c>
      <c r="AJ261" s="93">
        <v>0</v>
      </c>
      <c r="AK261" s="93">
        <v>0</v>
      </c>
      <c r="AL261" s="93">
        <v>0</v>
      </c>
      <c r="AM261" s="93">
        <v>19.695232635903313</v>
      </c>
      <c r="AN261" s="93">
        <v>0</v>
      </c>
      <c r="AO261" s="93">
        <v>0</v>
      </c>
      <c r="AP261" s="93">
        <v>0</v>
      </c>
      <c r="AQ261" s="93">
        <v>0</v>
      </c>
      <c r="AR261" s="93">
        <v>0</v>
      </c>
      <c r="AS261" s="93">
        <v>211.52192605331038</v>
      </c>
      <c r="AT261" s="93">
        <v>35.702684627878092</v>
      </c>
      <c r="AU261" s="93">
        <v>0</v>
      </c>
      <c r="AV261" s="93">
        <v>0</v>
      </c>
      <c r="AW261" s="93">
        <v>0</v>
      </c>
      <c r="AX261" s="93">
        <v>0</v>
      </c>
      <c r="AY261" s="93">
        <v>0</v>
      </c>
      <c r="AZ261" s="93">
        <v>0</v>
      </c>
      <c r="BA261" s="94">
        <v>34.759243336199482</v>
      </c>
      <c r="BB261" s="92">
        <v>87.105617655488658</v>
      </c>
      <c r="BC261" s="93" t="s">
        <v>94</v>
      </c>
      <c r="BD261" s="93" t="s">
        <v>94</v>
      </c>
      <c r="BE261" s="93" t="s">
        <v>94</v>
      </c>
      <c r="BF261" s="93" t="s">
        <v>94</v>
      </c>
      <c r="BG261" s="93">
        <v>0</v>
      </c>
      <c r="BH261" s="93">
        <v>0</v>
      </c>
      <c r="BI261" s="93">
        <v>71.510461450272274</v>
      </c>
      <c r="BJ261" s="93">
        <v>0</v>
      </c>
      <c r="BK261" s="93">
        <v>14.282984618324257</v>
      </c>
      <c r="BL261" s="93">
        <v>0</v>
      </c>
      <c r="BM261" s="93">
        <v>0</v>
      </c>
      <c r="BN261" s="93">
        <v>1.3121715868921371</v>
      </c>
      <c r="BO261" s="93">
        <v>0</v>
      </c>
      <c r="BP261" s="93">
        <v>0</v>
      </c>
      <c r="BQ261" s="93">
        <v>0</v>
      </c>
      <c r="BR261" s="93">
        <v>0</v>
      </c>
      <c r="BS261" s="93">
        <v>0</v>
      </c>
      <c r="BT261" s="93">
        <v>0</v>
      </c>
      <c r="BU261" s="92">
        <v>0</v>
      </c>
      <c r="BV261" s="93">
        <v>0</v>
      </c>
      <c r="BW261" s="93">
        <v>0</v>
      </c>
      <c r="BX261" s="94" t="s">
        <v>94</v>
      </c>
      <c r="BY261" s="94">
        <v>1011.1779879621668</v>
      </c>
      <c r="BZ261" s="94">
        <v>1505.1590713671537</v>
      </c>
    </row>
    <row r="262" spans="1:78" s="95" customFormat="1" ht="11.25" customHeight="1" x14ac:dyDescent="0.25">
      <c r="A262" s="87"/>
      <c r="B262" s="3" t="s">
        <v>100</v>
      </c>
      <c r="C262" s="89" t="s">
        <v>102</v>
      </c>
      <c r="D262" s="89"/>
      <c r="E262" s="89"/>
      <c r="F262" s="89"/>
      <c r="G262" s="90"/>
      <c r="H262" s="91" t="s">
        <v>103</v>
      </c>
      <c r="I262" s="92">
        <v>333.3811025126588</v>
      </c>
      <c r="J262" s="92">
        <v>0</v>
      </c>
      <c r="K262" s="93">
        <v>0</v>
      </c>
      <c r="L262" s="93">
        <v>0</v>
      </c>
      <c r="M262" s="93">
        <v>0</v>
      </c>
      <c r="N262" s="93">
        <v>0</v>
      </c>
      <c r="O262" s="93">
        <v>0</v>
      </c>
      <c r="P262" s="93">
        <v>0</v>
      </c>
      <c r="Q262" s="93">
        <v>0</v>
      </c>
      <c r="R262" s="93">
        <v>0</v>
      </c>
      <c r="S262" s="93">
        <v>0</v>
      </c>
      <c r="T262" s="93">
        <v>0</v>
      </c>
      <c r="U262" s="92">
        <v>0</v>
      </c>
      <c r="V262" s="93">
        <v>0</v>
      </c>
      <c r="W262" s="93">
        <v>0</v>
      </c>
      <c r="X262" s="93">
        <v>0</v>
      </c>
      <c r="Y262" s="93">
        <v>0</v>
      </c>
      <c r="Z262" s="92">
        <v>0</v>
      </c>
      <c r="AA262" s="93">
        <v>0</v>
      </c>
      <c r="AB262" s="93">
        <v>0</v>
      </c>
      <c r="AC262" s="94">
        <v>0</v>
      </c>
      <c r="AD262" s="92">
        <v>1.122575714149231</v>
      </c>
      <c r="AE262" s="93">
        <v>0</v>
      </c>
      <c r="AF262" s="93">
        <v>0</v>
      </c>
      <c r="AG262" s="93" t="s">
        <v>94</v>
      </c>
      <c r="AH262" s="93" t="s">
        <v>94</v>
      </c>
      <c r="AI262" s="93" t="s">
        <v>94</v>
      </c>
      <c r="AJ262" s="93">
        <v>0</v>
      </c>
      <c r="AK262" s="93">
        <v>0</v>
      </c>
      <c r="AL262" s="93">
        <v>1.122575714149231</v>
      </c>
      <c r="AM262" s="93">
        <v>0</v>
      </c>
      <c r="AN262" s="93">
        <v>0</v>
      </c>
      <c r="AO262" s="93">
        <v>0</v>
      </c>
      <c r="AP262" s="93">
        <v>0</v>
      </c>
      <c r="AQ262" s="93">
        <v>0</v>
      </c>
      <c r="AR262" s="93">
        <v>0</v>
      </c>
      <c r="AS262" s="93">
        <v>0</v>
      </c>
      <c r="AT262" s="93">
        <v>0</v>
      </c>
      <c r="AU262" s="93">
        <v>0</v>
      </c>
      <c r="AV262" s="93">
        <v>0</v>
      </c>
      <c r="AW262" s="93">
        <v>0</v>
      </c>
      <c r="AX262" s="93">
        <v>0</v>
      </c>
      <c r="AY262" s="93">
        <v>0</v>
      </c>
      <c r="AZ262" s="93">
        <v>0</v>
      </c>
      <c r="BA262" s="94">
        <v>0</v>
      </c>
      <c r="BB262" s="92">
        <v>37.976497563771851</v>
      </c>
      <c r="BC262" s="93" t="s">
        <v>94</v>
      </c>
      <c r="BD262" s="93" t="s">
        <v>94</v>
      </c>
      <c r="BE262" s="93" t="s">
        <v>94</v>
      </c>
      <c r="BF262" s="93" t="s">
        <v>94</v>
      </c>
      <c r="BG262" s="93">
        <v>0</v>
      </c>
      <c r="BH262" s="93">
        <v>37.976497563771851</v>
      </c>
      <c r="BI262" s="93">
        <v>0</v>
      </c>
      <c r="BJ262" s="93">
        <v>0</v>
      </c>
      <c r="BK262" s="93">
        <v>0</v>
      </c>
      <c r="BL262" s="93">
        <v>0</v>
      </c>
      <c r="BM262" s="93">
        <v>0</v>
      </c>
      <c r="BN262" s="93">
        <v>0</v>
      </c>
      <c r="BO262" s="93">
        <v>0</v>
      </c>
      <c r="BP262" s="93">
        <v>0</v>
      </c>
      <c r="BQ262" s="93">
        <v>0</v>
      </c>
      <c r="BR262" s="93">
        <v>0</v>
      </c>
      <c r="BS262" s="93">
        <v>0</v>
      </c>
      <c r="BT262" s="93">
        <v>0</v>
      </c>
      <c r="BU262" s="92">
        <v>0</v>
      </c>
      <c r="BV262" s="93">
        <v>0</v>
      </c>
      <c r="BW262" s="93">
        <v>0</v>
      </c>
      <c r="BX262" s="94" t="s">
        <v>94</v>
      </c>
      <c r="BY262" s="94">
        <v>204.85812553740325</v>
      </c>
      <c r="BZ262" s="94">
        <v>89.423903697334481</v>
      </c>
    </row>
    <row r="263" spans="1:78" s="95" customFormat="1" ht="11.25" customHeight="1" x14ac:dyDescent="0.25">
      <c r="A263" s="87"/>
      <c r="B263" s="95" t="s">
        <v>98</v>
      </c>
      <c r="C263" s="89" t="s">
        <v>102</v>
      </c>
      <c r="D263" s="89"/>
      <c r="E263" s="89"/>
      <c r="F263" s="89"/>
      <c r="G263" s="90"/>
      <c r="H263" s="91" t="s">
        <v>103</v>
      </c>
      <c r="I263" s="92">
        <v>2963.5306200439477</v>
      </c>
      <c r="J263" s="92">
        <v>0</v>
      </c>
      <c r="K263" s="93">
        <v>0</v>
      </c>
      <c r="L263" s="93">
        <v>0</v>
      </c>
      <c r="M263" s="93">
        <v>0</v>
      </c>
      <c r="N263" s="93">
        <v>0</v>
      </c>
      <c r="O263" s="93">
        <v>0</v>
      </c>
      <c r="P263" s="93">
        <v>0</v>
      </c>
      <c r="Q263" s="93">
        <v>0</v>
      </c>
      <c r="R263" s="93">
        <v>0</v>
      </c>
      <c r="S263" s="93">
        <v>0</v>
      </c>
      <c r="T263" s="93">
        <v>0</v>
      </c>
      <c r="U263" s="92">
        <v>0</v>
      </c>
      <c r="V263" s="93">
        <v>0</v>
      </c>
      <c r="W263" s="93">
        <v>0</v>
      </c>
      <c r="X263" s="93">
        <v>0</v>
      </c>
      <c r="Y263" s="93">
        <v>0</v>
      </c>
      <c r="Z263" s="92">
        <v>0</v>
      </c>
      <c r="AA263" s="93">
        <v>0</v>
      </c>
      <c r="AB263" s="93">
        <v>0</v>
      </c>
      <c r="AC263" s="94">
        <v>0</v>
      </c>
      <c r="AD263" s="92">
        <v>196.95471481799942</v>
      </c>
      <c r="AE263" s="93">
        <v>0</v>
      </c>
      <c r="AF263" s="93">
        <v>0</v>
      </c>
      <c r="AG263" s="93" t="s">
        <v>94</v>
      </c>
      <c r="AH263" s="93" t="s">
        <v>94</v>
      </c>
      <c r="AI263" s="93" t="s">
        <v>94</v>
      </c>
      <c r="AJ263" s="93">
        <v>0</v>
      </c>
      <c r="AK263" s="93">
        <v>0</v>
      </c>
      <c r="AL263" s="93">
        <v>8.80863666762205</v>
      </c>
      <c r="AM263" s="93">
        <v>0</v>
      </c>
      <c r="AN263" s="93">
        <v>0</v>
      </c>
      <c r="AO263" s="93">
        <v>0</v>
      </c>
      <c r="AP263" s="93">
        <v>0</v>
      </c>
      <c r="AQ263" s="93">
        <v>5.1471290723225369</v>
      </c>
      <c r="AR263" s="93">
        <v>0</v>
      </c>
      <c r="AS263" s="93">
        <v>179.12009171682431</v>
      </c>
      <c r="AT263" s="93">
        <v>3.8788573612305339</v>
      </c>
      <c r="AU263" s="93">
        <v>0</v>
      </c>
      <c r="AV263" s="93">
        <v>0</v>
      </c>
      <c r="AW263" s="93">
        <v>0</v>
      </c>
      <c r="AX263" s="93">
        <v>0</v>
      </c>
      <c r="AY263" s="93">
        <v>0</v>
      </c>
      <c r="AZ263" s="93">
        <v>0</v>
      </c>
      <c r="BA263" s="94">
        <v>23.559759243336199</v>
      </c>
      <c r="BB263" s="92">
        <v>211.71300277061238</v>
      </c>
      <c r="BC263" s="93" t="s">
        <v>94</v>
      </c>
      <c r="BD263" s="93" t="s">
        <v>94</v>
      </c>
      <c r="BE263" s="93" t="s">
        <v>94</v>
      </c>
      <c r="BF263" s="93" t="s">
        <v>94</v>
      </c>
      <c r="BG263" s="93">
        <v>0</v>
      </c>
      <c r="BH263" s="93">
        <v>0</v>
      </c>
      <c r="BI263" s="93">
        <v>30.930543613260724</v>
      </c>
      <c r="BJ263" s="93">
        <v>0</v>
      </c>
      <c r="BK263" s="93">
        <v>11.942294831374797</v>
      </c>
      <c r="BL263" s="93">
        <v>0</v>
      </c>
      <c r="BM263" s="93">
        <v>0</v>
      </c>
      <c r="BN263" s="93">
        <v>0</v>
      </c>
      <c r="BO263" s="93">
        <v>0</v>
      </c>
      <c r="BP263" s="93">
        <v>0</v>
      </c>
      <c r="BQ263" s="93">
        <v>0</v>
      </c>
      <c r="BR263" s="93">
        <v>0</v>
      </c>
      <c r="BS263" s="93">
        <v>0</v>
      </c>
      <c r="BT263" s="93">
        <v>168.84016432597687</v>
      </c>
      <c r="BU263" s="92">
        <v>2.9378045285181997</v>
      </c>
      <c r="BV263" s="93">
        <v>0</v>
      </c>
      <c r="BW263" s="93">
        <v>2.9378045285181997</v>
      </c>
      <c r="BX263" s="94" t="s">
        <v>94</v>
      </c>
      <c r="BY263" s="94">
        <v>287.95261297410912</v>
      </c>
      <c r="BZ263" s="94">
        <v>2240.4127257093724</v>
      </c>
    </row>
    <row r="264" spans="1:78" s="95" customFormat="1" ht="11.25" customHeight="1" x14ac:dyDescent="0.25">
      <c r="A264" s="87"/>
      <c r="B264" s="3" t="s">
        <v>99</v>
      </c>
      <c r="C264" s="89" t="s">
        <v>102</v>
      </c>
      <c r="D264" s="89"/>
      <c r="E264" s="89"/>
      <c r="F264" s="89"/>
      <c r="G264" s="90"/>
      <c r="H264" s="91" t="s">
        <v>103</v>
      </c>
      <c r="I264" s="92">
        <v>3957.5643492882391</v>
      </c>
      <c r="J264" s="92">
        <v>0</v>
      </c>
      <c r="K264" s="93">
        <v>0</v>
      </c>
      <c r="L264" s="93">
        <v>0</v>
      </c>
      <c r="M264" s="93">
        <v>0</v>
      </c>
      <c r="N264" s="93">
        <v>0</v>
      </c>
      <c r="O264" s="93">
        <v>0</v>
      </c>
      <c r="P264" s="93">
        <v>0</v>
      </c>
      <c r="Q264" s="93">
        <v>0</v>
      </c>
      <c r="R264" s="93">
        <v>0</v>
      </c>
      <c r="S264" s="93">
        <v>0</v>
      </c>
      <c r="T264" s="93">
        <v>0</v>
      </c>
      <c r="U264" s="92">
        <v>2.2141014617368873</v>
      </c>
      <c r="V264" s="93">
        <v>2.2141014617368873</v>
      </c>
      <c r="W264" s="93">
        <v>0</v>
      </c>
      <c r="X264" s="93">
        <v>0</v>
      </c>
      <c r="Y264" s="93">
        <v>0</v>
      </c>
      <c r="Z264" s="92">
        <v>0</v>
      </c>
      <c r="AA264" s="93">
        <v>0</v>
      </c>
      <c r="AB264" s="93">
        <v>0</v>
      </c>
      <c r="AC264" s="94">
        <v>0</v>
      </c>
      <c r="AD264" s="92">
        <v>266.27024935511605</v>
      </c>
      <c r="AE264" s="93">
        <v>0</v>
      </c>
      <c r="AF264" s="93">
        <v>0</v>
      </c>
      <c r="AG264" s="93" t="s">
        <v>94</v>
      </c>
      <c r="AH264" s="93" t="s">
        <v>94</v>
      </c>
      <c r="AI264" s="93" t="s">
        <v>94</v>
      </c>
      <c r="AJ264" s="93">
        <v>0</v>
      </c>
      <c r="AK264" s="93">
        <v>0</v>
      </c>
      <c r="AL264" s="93">
        <v>24.551533390656342</v>
      </c>
      <c r="AM264" s="93">
        <v>65.563322824113868</v>
      </c>
      <c r="AN264" s="93">
        <v>0</v>
      </c>
      <c r="AO264" s="93">
        <v>0</v>
      </c>
      <c r="AP264" s="93">
        <v>0</v>
      </c>
      <c r="AQ264" s="93">
        <v>0</v>
      </c>
      <c r="AR264" s="93">
        <v>0</v>
      </c>
      <c r="AS264" s="93">
        <v>176.15539314034584</v>
      </c>
      <c r="AT264" s="93">
        <v>0</v>
      </c>
      <c r="AU264" s="93">
        <v>0</v>
      </c>
      <c r="AV264" s="93">
        <v>0</v>
      </c>
      <c r="AW264" s="93">
        <v>0</v>
      </c>
      <c r="AX264" s="93">
        <v>0</v>
      </c>
      <c r="AY264" s="93">
        <v>0</v>
      </c>
      <c r="AZ264" s="93">
        <v>0</v>
      </c>
      <c r="BA264" s="94">
        <v>105.8469475494411</v>
      </c>
      <c r="BB264" s="92">
        <v>43.455655297601986</v>
      </c>
      <c r="BC264" s="93" t="s">
        <v>94</v>
      </c>
      <c r="BD264" s="93" t="s">
        <v>94</v>
      </c>
      <c r="BE264" s="93" t="s">
        <v>94</v>
      </c>
      <c r="BF264" s="93" t="s">
        <v>94</v>
      </c>
      <c r="BG264" s="93">
        <v>0</v>
      </c>
      <c r="BH264" s="93">
        <v>0</v>
      </c>
      <c r="BI264" s="93">
        <v>28.900353491927007</v>
      </c>
      <c r="BJ264" s="93">
        <v>0</v>
      </c>
      <c r="BK264" s="93">
        <v>0</v>
      </c>
      <c r="BL264" s="93">
        <v>0</v>
      </c>
      <c r="BM264" s="93">
        <v>0</v>
      </c>
      <c r="BN264" s="93">
        <v>3.7770851246775581</v>
      </c>
      <c r="BO264" s="93">
        <v>1.4093430782459155</v>
      </c>
      <c r="BP264" s="93">
        <v>9.3688736027515045</v>
      </c>
      <c r="BQ264" s="93">
        <v>0</v>
      </c>
      <c r="BR264" s="93">
        <v>0</v>
      </c>
      <c r="BS264" s="93">
        <v>0</v>
      </c>
      <c r="BT264" s="93">
        <v>0</v>
      </c>
      <c r="BU264" s="92">
        <v>0</v>
      </c>
      <c r="BV264" s="93">
        <v>0</v>
      </c>
      <c r="BW264" s="93">
        <v>0</v>
      </c>
      <c r="BX264" s="94" t="s">
        <v>94</v>
      </c>
      <c r="BY264" s="94">
        <v>1346.8281264927869</v>
      </c>
      <c r="BZ264" s="94">
        <v>2192.9492691315563</v>
      </c>
    </row>
    <row r="265" spans="1:78" s="95" customFormat="1" ht="11.25" customHeight="1" x14ac:dyDescent="0.25">
      <c r="A265" s="99"/>
      <c r="B265" s="3" t="s">
        <v>101</v>
      </c>
      <c r="C265" s="89" t="s">
        <v>102</v>
      </c>
      <c r="D265" s="100"/>
      <c r="E265" s="100"/>
      <c r="F265" s="100"/>
      <c r="G265" s="101"/>
      <c r="H265" s="102"/>
      <c r="I265" s="104">
        <f>SUM(I260:I264)</f>
        <v>12126.377619566256</v>
      </c>
      <c r="J265" s="103"/>
      <c r="K265" s="103"/>
      <c r="L265" s="103"/>
      <c r="M265" s="103"/>
      <c r="N265" s="103"/>
      <c r="O265" s="103"/>
      <c r="P265" s="103"/>
      <c r="Q265" s="103"/>
      <c r="R265" s="103"/>
      <c r="S265" s="103"/>
      <c r="T265" s="103"/>
      <c r="U265" s="103"/>
      <c r="V265" s="103"/>
      <c r="W265" s="103"/>
      <c r="X265" s="103"/>
      <c r="Y265" s="103"/>
      <c r="Z265" s="103"/>
      <c r="AA265" s="103"/>
      <c r="AB265" s="103"/>
      <c r="AC265" s="103"/>
      <c r="AD265" s="103"/>
      <c r="AE265" s="103"/>
      <c r="AF265" s="103"/>
      <c r="AG265" s="103"/>
      <c r="AH265" s="103"/>
      <c r="AI265" s="103"/>
      <c r="AJ265" s="103"/>
      <c r="AK265" s="103"/>
      <c r="AL265" s="103"/>
      <c r="AM265" s="103"/>
      <c r="AN265" s="103"/>
      <c r="AO265" s="103"/>
      <c r="AP265" s="103"/>
      <c r="AQ265" s="103"/>
      <c r="AR265" s="103"/>
      <c r="AS265" s="103"/>
      <c r="AT265" s="103"/>
      <c r="AU265" s="103"/>
      <c r="AV265" s="103"/>
      <c r="AW265" s="103"/>
      <c r="AX265" s="103"/>
      <c r="AY265" s="103"/>
      <c r="AZ265" s="103"/>
      <c r="BA265" s="103"/>
      <c r="BB265" s="103"/>
      <c r="BC265" s="103"/>
      <c r="BD265" s="103"/>
      <c r="BE265" s="103"/>
      <c r="BF265" s="103"/>
      <c r="BG265" s="103"/>
      <c r="BH265" s="103"/>
      <c r="BI265" s="103"/>
      <c r="BJ265" s="103"/>
      <c r="BK265" s="103"/>
      <c r="BL265" s="103"/>
      <c r="BM265" s="103"/>
      <c r="BN265" s="103"/>
      <c r="BO265" s="103"/>
      <c r="BP265" s="103"/>
      <c r="BQ265" s="103"/>
      <c r="BR265" s="103"/>
      <c r="BS265" s="103"/>
      <c r="BT265" s="103"/>
      <c r="BU265" s="103"/>
      <c r="BV265" s="103"/>
      <c r="BW265" s="103"/>
      <c r="BX265" s="103"/>
      <c r="BY265" s="103"/>
      <c r="BZ265" s="103"/>
    </row>
    <row r="267" spans="1:78" x14ac:dyDescent="0.25">
      <c r="B267" s="4" t="s">
        <v>107</v>
      </c>
    </row>
    <row r="269" spans="1:78" s="95" customFormat="1" ht="11.25" customHeight="1" x14ac:dyDescent="0.25">
      <c r="A269" s="3"/>
      <c r="B269" s="87" t="s">
        <v>95</v>
      </c>
      <c r="C269" s="89" t="s">
        <v>92</v>
      </c>
      <c r="D269" s="89"/>
      <c r="E269" s="89"/>
      <c r="F269" s="89"/>
      <c r="G269" s="90"/>
      <c r="H269" s="91" t="s">
        <v>93</v>
      </c>
      <c r="I269" s="92">
        <f>I252*0.041868</f>
        <v>187.74238300000002</v>
      </c>
      <c r="J269" s="92">
        <f t="shared" ref="J269:BU269" si="74">J252*0.041868</f>
        <v>1.83E-2</v>
      </c>
      <c r="K269" s="92">
        <f t="shared" si="74"/>
        <v>0</v>
      </c>
      <c r="L269" s="92">
        <f t="shared" si="74"/>
        <v>0</v>
      </c>
      <c r="M269" s="92">
        <f t="shared" si="74"/>
        <v>0</v>
      </c>
      <c r="N269" s="92">
        <f t="shared" si="74"/>
        <v>0</v>
      </c>
      <c r="O269" s="92">
        <f t="shared" si="74"/>
        <v>0</v>
      </c>
      <c r="P269" s="92">
        <f t="shared" si="74"/>
        <v>0</v>
      </c>
      <c r="Q269" s="92">
        <f t="shared" si="74"/>
        <v>0</v>
      </c>
      <c r="R269" s="92">
        <f t="shared" si="74"/>
        <v>0</v>
      </c>
      <c r="S269" s="92">
        <f t="shared" si="74"/>
        <v>0</v>
      </c>
      <c r="T269" s="92">
        <f t="shared" si="74"/>
        <v>1.83E-2</v>
      </c>
      <c r="U269" s="92">
        <f t="shared" si="74"/>
        <v>0</v>
      </c>
      <c r="V269" s="92">
        <f t="shared" si="74"/>
        <v>0</v>
      </c>
      <c r="W269" s="92">
        <f t="shared" si="74"/>
        <v>0</v>
      </c>
      <c r="X269" s="92">
        <f t="shared" si="74"/>
        <v>0</v>
      </c>
      <c r="Y269" s="92">
        <f t="shared" si="74"/>
        <v>0</v>
      </c>
      <c r="Z269" s="92">
        <f t="shared" si="74"/>
        <v>0</v>
      </c>
      <c r="AA269" s="92">
        <f t="shared" si="74"/>
        <v>0</v>
      </c>
      <c r="AB269" s="92">
        <f t="shared" si="74"/>
        <v>0</v>
      </c>
      <c r="AC269" s="92">
        <f t="shared" si="74"/>
        <v>0</v>
      </c>
      <c r="AD269" s="92">
        <f t="shared" si="74"/>
        <v>13.374520000000004</v>
      </c>
      <c r="AE269" s="92">
        <f t="shared" si="74"/>
        <v>0</v>
      </c>
      <c r="AF269" s="92">
        <f t="shared" si="74"/>
        <v>0</v>
      </c>
      <c r="AG269" s="92" t="e">
        <f t="shared" si="74"/>
        <v>#VALUE!</v>
      </c>
      <c r="AH269" s="92" t="e">
        <f t="shared" si="74"/>
        <v>#VALUE!</v>
      </c>
      <c r="AI269" s="92" t="e">
        <f t="shared" si="74"/>
        <v>#VALUE!</v>
      </c>
      <c r="AJ269" s="92">
        <f t="shared" si="74"/>
        <v>0</v>
      </c>
      <c r="AK269" s="92">
        <f t="shared" si="74"/>
        <v>0</v>
      </c>
      <c r="AL269" s="92">
        <f t="shared" si="74"/>
        <v>0.69000000000000006</v>
      </c>
      <c r="AM269" s="92">
        <f t="shared" si="74"/>
        <v>0.87600000000000011</v>
      </c>
      <c r="AN269" s="92">
        <f t="shared" si="74"/>
        <v>0</v>
      </c>
      <c r="AO269" s="92">
        <f t="shared" si="74"/>
        <v>0</v>
      </c>
      <c r="AP269" s="92">
        <f t="shared" si="74"/>
        <v>0</v>
      </c>
      <c r="AQ269" s="92">
        <f t="shared" si="74"/>
        <v>0</v>
      </c>
      <c r="AR269" s="92">
        <f t="shared" si="74"/>
        <v>0</v>
      </c>
      <c r="AS269" s="92">
        <f t="shared" si="74"/>
        <v>11.768120000000001</v>
      </c>
      <c r="AT269" s="92">
        <f t="shared" si="74"/>
        <v>4.0399999999999998E-2</v>
      </c>
      <c r="AU269" s="92">
        <f t="shared" si="74"/>
        <v>0</v>
      </c>
      <c r="AV269" s="92">
        <f t="shared" si="74"/>
        <v>0</v>
      </c>
      <c r="AW269" s="92">
        <f t="shared" si="74"/>
        <v>0</v>
      </c>
      <c r="AX269" s="92">
        <f t="shared" si="74"/>
        <v>0</v>
      </c>
      <c r="AY269" s="92">
        <f t="shared" si="74"/>
        <v>0</v>
      </c>
      <c r="AZ269" s="92">
        <f t="shared" si="74"/>
        <v>0</v>
      </c>
      <c r="BA269" s="92">
        <f t="shared" si="74"/>
        <v>27.210600000000003</v>
      </c>
      <c r="BB269" s="92">
        <f t="shared" si="74"/>
        <v>41.122763000000006</v>
      </c>
      <c r="BC269" s="92" t="e">
        <f t="shared" si="74"/>
        <v>#VALUE!</v>
      </c>
      <c r="BD269" s="92" t="e">
        <f t="shared" si="74"/>
        <v>#VALUE!</v>
      </c>
      <c r="BE269" s="92" t="e">
        <f t="shared" si="74"/>
        <v>#VALUE!</v>
      </c>
      <c r="BF269" s="92" t="e">
        <f t="shared" si="74"/>
        <v>#VALUE!</v>
      </c>
      <c r="BG269" s="92">
        <f t="shared" si="74"/>
        <v>0.46884800000000004</v>
      </c>
      <c r="BH269" s="92">
        <f t="shared" si="74"/>
        <v>0</v>
      </c>
      <c r="BI269" s="92">
        <f t="shared" si="74"/>
        <v>35.884473</v>
      </c>
      <c r="BJ269" s="92">
        <f t="shared" si="74"/>
        <v>0</v>
      </c>
      <c r="BK269" s="92">
        <f t="shared" si="74"/>
        <v>0</v>
      </c>
      <c r="BL269" s="92">
        <f t="shared" si="74"/>
        <v>0</v>
      </c>
      <c r="BM269" s="92">
        <f t="shared" si="74"/>
        <v>0</v>
      </c>
      <c r="BN269" s="92">
        <f t="shared" si="74"/>
        <v>0</v>
      </c>
      <c r="BO269" s="92">
        <f t="shared" si="74"/>
        <v>4.7587499999999998E-2</v>
      </c>
      <c r="BP269" s="92">
        <f t="shared" si="74"/>
        <v>4.7587499999999998E-2</v>
      </c>
      <c r="BQ269" s="92">
        <f t="shared" si="74"/>
        <v>0</v>
      </c>
      <c r="BR269" s="92">
        <f t="shared" si="74"/>
        <v>0</v>
      </c>
      <c r="BS269" s="92">
        <f t="shared" si="74"/>
        <v>0</v>
      </c>
      <c r="BT269" s="92">
        <f t="shared" si="74"/>
        <v>4.6742670000000004</v>
      </c>
      <c r="BU269" s="92">
        <f t="shared" si="74"/>
        <v>0</v>
      </c>
      <c r="BV269" s="92">
        <f t="shared" ref="BV269:BZ269" si="75">BV252*0.041868</f>
        <v>0</v>
      </c>
      <c r="BW269" s="92">
        <f t="shared" si="75"/>
        <v>0</v>
      </c>
      <c r="BX269" s="92" t="e">
        <f t="shared" si="75"/>
        <v>#VALUE!</v>
      </c>
      <c r="BY269" s="92">
        <f t="shared" si="75"/>
        <v>68.911000000000001</v>
      </c>
      <c r="BZ269" s="92">
        <f t="shared" si="75"/>
        <v>37.105200000000004</v>
      </c>
    </row>
    <row r="270" spans="1:78" s="95" customFormat="1" ht="11.25" customHeight="1" x14ac:dyDescent="0.25">
      <c r="A270" s="3"/>
      <c r="B270" s="95" t="s">
        <v>97</v>
      </c>
      <c r="C270" s="89" t="s">
        <v>92</v>
      </c>
      <c r="D270" s="89"/>
      <c r="E270" s="89"/>
      <c r="F270" s="89"/>
      <c r="G270" s="90"/>
      <c r="H270" s="91" t="s">
        <v>93</v>
      </c>
      <c r="I270" s="92">
        <f>I253*0.041868</f>
        <v>216.57223800000003</v>
      </c>
      <c r="J270" s="92">
        <f t="shared" ref="J270:BU270" si="76">J253*0.041868</f>
        <v>2.4878000000000001E-2</v>
      </c>
      <c r="K270" s="92">
        <f t="shared" si="76"/>
        <v>0</v>
      </c>
      <c r="L270" s="92">
        <f t="shared" si="76"/>
        <v>0</v>
      </c>
      <c r="M270" s="92">
        <f t="shared" si="76"/>
        <v>2.4878000000000001E-2</v>
      </c>
      <c r="N270" s="92">
        <f t="shared" si="76"/>
        <v>0</v>
      </c>
      <c r="O270" s="92">
        <f t="shared" si="76"/>
        <v>0</v>
      </c>
      <c r="P270" s="92">
        <f t="shared" si="76"/>
        <v>0</v>
      </c>
      <c r="Q270" s="92">
        <f t="shared" si="76"/>
        <v>0</v>
      </c>
      <c r="R270" s="92">
        <f t="shared" si="76"/>
        <v>0</v>
      </c>
      <c r="S270" s="92">
        <f t="shared" si="76"/>
        <v>0</v>
      </c>
      <c r="T270" s="92">
        <f t="shared" si="76"/>
        <v>0</v>
      </c>
      <c r="U270" s="92">
        <f t="shared" si="76"/>
        <v>0</v>
      </c>
      <c r="V270" s="92">
        <f t="shared" si="76"/>
        <v>0</v>
      </c>
      <c r="W270" s="92">
        <f t="shared" si="76"/>
        <v>0</v>
      </c>
      <c r="X270" s="92">
        <f t="shared" si="76"/>
        <v>0</v>
      </c>
      <c r="Y270" s="92">
        <f t="shared" si="76"/>
        <v>0</v>
      </c>
      <c r="Z270" s="92">
        <f t="shared" si="76"/>
        <v>0.17348400000000003</v>
      </c>
      <c r="AA270" s="92">
        <f t="shared" si="76"/>
        <v>0.17348400000000003</v>
      </c>
      <c r="AB270" s="92">
        <f t="shared" si="76"/>
        <v>0</v>
      </c>
      <c r="AC270" s="92">
        <f t="shared" si="76"/>
        <v>0</v>
      </c>
      <c r="AD270" s="92">
        <f t="shared" si="76"/>
        <v>18.231000000000002</v>
      </c>
      <c r="AE270" s="92">
        <f t="shared" si="76"/>
        <v>0</v>
      </c>
      <c r="AF270" s="92">
        <f t="shared" si="76"/>
        <v>0</v>
      </c>
      <c r="AG270" s="92" t="e">
        <f t="shared" si="76"/>
        <v>#VALUE!</v>
      </c>
      <c r="AH270" s="92" t="e">
        <f t="shared" si="76"/>
        <v>#VALUE!</v>
      </c>
      <c r="AI270" s="92" t="e">
        <f t="shared" si="76"/>
        <v>#VALUE!</v>
      </c>
      <c r="AJ270" s="92">
        <f t="shared" si="76"/>
        <v>0</v>
      </c>
      <c r="AK270" s="92">
        <f t="shared" si="76"/>
        <v>0</v>
      </c>
      <c r="AL270" s="92">
        <f t="shared" si="76"/>
        <v>0.1852</v>
      </c>
      <c r="AM270" s="92">
        <f t="shared" si="76"/>
        <v>2.3001999999999998</v>
      </c>
      <c r="AN270" s="92">
        <f t="shared" si="76"/>
        <v>0</v>
      </c>
      <c r="AO270" s="92">
        <f t="shared" si="76"/>
        <v>0</v>
      </c>
      <c r="AP270" s="92">
        <f t="shared" si="76"/>
        <v>0</v>
      </c>
      <c r="AQ270" s="92">
        <f t="shared" si="76"/>
        <v>0</v>
      </c>
      <c r="AR270" s="92">
        <f t="shared" si="76"/>
        <v>0</v>
      </c>
      <c r="AS270" s="92">
        <f t="shared" si="76"/>
        <v>15.422400000000001</v>
      </c>
      <c r="AT270" s="92">
        <f t="shared" si="76"/>
        <v>0.32319999999999999</v>
      </c>
      <c r="AU270" s="92">
        <f t="shared" si="76"/>
        <v>0</v>
      </c>
      <c r="AV270" s="92">
        <f t="shared" si="76"/>
        <v>0</v>
      </c>
      <c r="AW270" s="92">
        <f t="shared" si="76"/>
        <v>0</v>
      </c>
      <c r="AX270" s="92">
        <f t="shared" si="76"/>
        <v>0</v>
      </c>
      <c r="AY270" s="92">
        <f t="shared" si="76"/>
        <v>0</v>
      </c>
      <c r="AZ270" s="92">
        <f t="shared" si="76"/>
        <v>0</v>
      </c>
      <c r="BA270" s="92">
        <f t="shared" si="76"/>
        <v>1.2330000000000001</v>
      </c>
      <c r="BB270" s="92">
        <f t="shared" si="76"/>
        <v>52.556876000000003</v>
      </c>
      <c r="BC270" s="92" t="e">
        <f t="shared" si="76"/>
        <v>#VALUE!</v>
      </c>
      <c r="BD270" s="92" t="e">
        <f t="shared" si="76"/>
        <v>#VALUE!</v>
      </c>
      <c r="BE270" s="92" t="e">
        <f t="shared" si="76"/>
        <v>#VALUE!</v>
      </c>
      <c r="BF270" s="92" t="e">
        <f t="shared" si="76"/>
        <v>#VALUE!</v>
      </c>
      <c r="BG270" s="92">
        <f t="shared" si="76"/>
        <v>5.2000000000000005E-2</v>
      </c>
      <c r="BH270" s="92">
        <f t="shared" si="76"/>
        <v>0</v>
      </c>
      <c r="BI270" s="92">
        <f t="shared" si="76"/>
        <v>52.394999999999996</v>
      </c>
      <c r="BJ270" s="92">
        <f t="shared" si="76"/>
        <v>0</v>
      </c>
      <c r="BK270" s="92">
        <f t="shared" si="76"/>
        <v>0</v>
      </c>
      <c r="BL270" s="92">
        <f t="shared" si="76"/>
        <v>0</v>
      </c>
      <c r="BM270" s="92">
        <f t="shared" si="76"/>
        <v>0</v>
      </c>
      <c r="BN270" s="92">
        <f t="shared" si="76"/>
        <v>0.109876</v>
      </c>
      <c r="BO270" s="92">
        <f t="shared" si="76"/>
        <v>0</v>
      </c>
      <c r="BP270" s="92">
        <f t="shared" si="76"/>
        <v>0</v>
      </c>
      <c r="BQ270" s="92">
        <f t="shared" si="76"/>
        <v>0</v>
      </c>
      <c r="BR270" s="92">
        <f t="shared" si="76"/>
        <v>0</v>
      </c>
      <c r="BS270" s="92">
        <f t="shared" si="76"/>
        <v>0</v>
      </c>
      <c r="BT270" s="92">
        <f t="shared" si="76"/>
        <v>0</v>
      </c>
      <c r="BU270" s="92">
        <f t="shared" si="76"/>
        <v>0</v>
      </c>
      <c r="BV270" s="92">
        <f t="shared" ref="BV270:BZ270" si="77">BV253*0.041868</f>
        <v>0</v>
      </c>
      <c r="BW270" s="92">
        <f t="shared" si="77"/>
        <v>0</v>
      </c>
      <c r="BX270" s="92" t="e">
        <f t="shared" si="77"/>
        <v>#VALUE!</v>
      </c>
      <c r="BY270" s="92">
        <f t="shared" si="77"/>
        <v>66.917000000000002</v>
      </c>
      <c r="BZ270" s="92">
        <f t="shared" si="77"/>
        <v>77.436000000000007</v>
      </c>
    </row>
    <row r="271" spans="1:78" s="95" customFormat="1" ht="11.25" customHeight="1" x14ac:dyDescent="0.25">
      <c r="A271" s="3"/>
      <c r="B271" s="3" t="s">
        <v>100</v>
      </c>
      <c r="C271" s="89" t="s">
        <v>92</v>
      </c>
      <c r="D271" s="89"/>
      <c r="E271" s="89"/>
      <c r="F271" s="89"/>
      <c r="G271" s="90"/>
      <c r="H271" s="91" t="s">
        <v>93</v>
      </c>
      <c r="I271" s="92">
        <f>I254*0.041868</f>
        <v>16.712200000000003</v>
      </c>
      <c r="J271" s="92">
        <f t="shared" ref="J271:BU271" si="78">J254*0.041868</f>
        <v>0</v>
      </c>
      <c r="K271" s="92">
        <f t="shared" si="78"/>
        <v>0</v>
      </c>
      <c r="L271" s="92">
        <f t="shared" si="78"/>
        <v>0</v>
      </c>
      <c r="M271" s="92">
        <f t="shared" si="78"/>
        <v>0</v>
      </c>
      <c r="N271" s="92">
        <f t="shared" si="78"/>
        <v>0</v>
      </c>
      <c r="O271" s="92">
        <f t="shared" si="78"/>
        <v>0</v>
      </c>
      <c r="P271" s="92">
        <f t="shared" si="78"/>
        <v>0</v>
      </c>
      <c r="Q271" s="92">
        <f t="shared" si="78"/>
        <v>0</v>
      </c>
      <c r="R271" s="92">
        <f t="shared" si="78"/>
        <v>0</v>
      </c>
      <c r="S271" s="92">
        <f t="shared" si="78"/>
        <v>0</v>
      </c>
      <c r="T271" s="92">
        <f t="shared" si="78"/>
        <v>0</v>
      </c>
      <c r="U271" s="92">
        <f t="shared" si="78"/>
        <v>0</v>
      </c>
      <c r="V271" s="92">
        <f t="shared" si="78"/>
        <v>0</v>
      </c>
      <c r="W271" s="92">
        <f t="shared" si="78"/>
        <v>0</v>
      </c>
      <c r="X271" s="92">
        <f t="shared" si="78"/>
        <v>0</v>
      </c>
      <c r="Y271" s="92">
        <f t="shared" si="78"/>
        <v>0</v>
      </c>
      <c r="Z271" s="92">
        <f t="shared" si="78"/>
        <v>0</v>
      </c>
      <c r="AA271" s="92">
        <f t="shared" si="78"/>
        <v>0</v>
      </c>
      <c r="AB271" s="92">
        <f t="shared" si="78"/>
        <v>0</v>
      </c>
      <c r="AC271" s="92">
        <f t="shared" si="78"/>
        <v>0</v>
      </c>
      <c r="AD271" s="92">
        <f t="shared" si="78"/>
        <v>0.09</v>
      </c>
      <c r="AE271" s="92">
        <f t="shared" si="78"/>
        <v>0</v>
      </c>
      <c r="AF271" s="92">
        <f t="shared" si="78"/>
        <v>0</v>
      </c>
      <c r="AG271" s="92" t="e">
        <f t="shared" si="78"/>
        <v>#VALUE!</v>
      </c>
      <c r="AH271" s="92" t="e">
        <f t="shared" si="78"/>
        <v>#VALUE!</v>
      </c>
      <c r="AI271" s="92" t="e">
        <f t="shared" si="78"/>
        <v>#VALUE!</v>
      </c>
      <c r="AJ271" s="92">
        <f t="shared" si="78"/>
        <v>0</v>
      </c>
      <c r="AK271" s="92">
        <f t="shared" si="78"/>
        <v>0</v>
      </c>
      <c r="AL271" s="92">
        <f t="shared" si="78"/>
        <v>4.7000000000000007E-2</v>
      </c>
      <c r="AM271" s="92">
        <f t="shared" si="78"/>
        <v>0</v>
      </c>
      <c r="AN271" s="92">
        <f t="shared" si="78"/>
        <v>0</v>
      </c>
      <c r="AO271" s="92">
        <f t="shared" si="78"/>
        <v>0</v>
      </c>
      <c r="AP271" s="92">
        <f t="shared" si="78"/>
        <v>0</v>
      </c>
      <c r="AQ271" s="92">
        <f t="shared" si="78"/>
        <v>0</v>
      </c>
      <c r="AR271" s="92">
        <f t="shared" si="78"/>
        <v>0</v>
      </c>
      <c r="AS271" s="92">
        <f t="shared" si="78"/>
        <v>4.2999999999999997E-2</v>
      </c>
      <c r="AT271" s="92">
        <f t="shared" si="78"/>
        <v>0</v>
      </c>
      <c r="AU271" s="92">
        <f t="shared" si="78"/>
        <v>0</v>
      </c>
      <c r="AV271" s="92">
        <f t="shared" si="78"/>
        <v>0</v>
      </c>
      <c r="AW271" s="92">
        <f t="shared" si="78"/>
        <v>0</v>
      </c>
      <c r="AX271" s="92">
        <f t="shared" si="78"/>
        <v>0</v>
      </c>
      <c r="AY271" s="92">
        <f t="shared" si="78"/>
        <v>0</v>
      </c>
      <c r="AZ271" s="92">
        <f t="shared" si="78"/>
        <v>0</v>
      </c>
      <c r="BA271" s="92">
        <f t="shared" si="78"/>
        <v>0</v>
      </c>
      <c r="BB271" s="92">
        <f t="shared" si="78"/>
        <v>0.55299999999999994</v>
      </c>
      <c r="BC271" s="92" t="e">
        <f t="shared" si="78"/>
        <v>#VALUE!</v>
      </c>
      <c r="BD271" s="92" t="e">
        <f t="shared" si="78"/>
        <v>#VALUE!</v>
      </c>
      <c r="BE271" s="92" t="e">
        <f t="shared" si="78"/>
        <v>#VALUE!</v>
      </c>
      <c r="BF271" s="92" t="e">
        <f t="shared" si="78"/>
        <v>#VALUE!</v>
      </c>
      <c r="BG271" s="92">
        <f t="shared" si="78"/>
        <v>0</v>
      </c>
      <c r="BH271" s="92">
        <f t="shared" si="78"/>
        <v>0.55299999999999994</v>
      </c>
      <c r="BI271" s="92">
        <f t="shared" si="78"/>
        <v>0</v>
      </c>
      <c r="BJ271" s="92">
        <f t="shared" si="78"/>
        <v>0</v>
      </c>
      <c r="BK271" s="92">
        <f t="shared" si="78"/>
        <v>0</v>
      </c>
      <c r="BL271" s="92">
        <f t="shared" si="78"/>
        <v>0</v>
      </c>
      <c r="BM271" s="92">
        <f t="shared" si="78"/>
        <v>0</v>
      </c>
      <c r="BN271" s="92">
        <f t="shared" si="78"/>
        <v>0</v>
      </c>
      <c r="BO271" s="92">
        <f t="shared" si="78"/>
        <v>0</v>
      </c>
      <c r="BP271" s="92">
        <f t="shared" si="78"/>
        <v>0</v>
      </c>
      <c r="BQ271" s="92">
        <f t="shared" si="78"/>
        <v>0</v>
      </c>
      <c r="BR271" s="92">
        <f t="shared" si="78"/>
        <v>0</v>
      </c>
      <c r="BS271" s="92">
        <f t="shared" si="78"/>
        <v>0</v>
      </c>
      <c r="BT271" s="92">
        <f t="shared" si="78"/>
        <v>0</v>
      </c>
      <c r="BU271" s="92">
        <f t="shared" si="78"/>
        <v>0</v>
      </c>
      <c r="BV271" s="92">
        <f t="shared" ref="BV271:BZ271" si="79">BV254*0.041868</f>
        <v>0</v>
      </c>
      <c r="BW271" s="92">
        <f t="shared" si="79"/>
        <v>0</v>
      </c>
      <c r="BX271" s="92" t="e">
        <f t="shared" si="79"/>
        <v>#VALUE!</v>
      </c>
      <c r="BY271" s="92">
        <f t="shared" si="79"/>
        <v>13.056000000000001</v>
      </c>
      <c r="BZ271" s="92">
        <f t="shared" si="79"/>
        <v>3.0132000000000003</v>
      </c>
    </row>
    <row r="272" spans="1:78" s="95" customFormat="1" ht="11.25" customHeight="1" x14ac:dyDescent="0.25">
      <c r="A272" s="3"/>
      <c r="B272" s="95" t="s">
        <v>98</v>
      </c>
      <c r="C272" s="89" t="s">
        <v>92</v>
      </c>
      <c r="D272" s="89"/>
      <c r="E272" s="89"/>
      <c r="F272" s="89"/>
      <c r="G272" s="90"/>
      <c r="H272" s="91" t="s">
        <v>93</v>
      </c>
      <c r="I272" s="92">
        <f>I255*0.041868</f>
        <v>187.61340000000001</v>
      </c>
      <c r="J272" s="92">
        <f t="shared" ref="J272:BU272" si="80">J255*0.041868</f>
        <v>0</v>
      </c>
      <c r="K272" s="92">
        <f t="shared" si="80"/>
        <v>0</v>
      </c>
      <c r="L272" s="92">
        <f t="shared" si="80"/>
        <v>0</v>
      </c>
      <c r="M272" s="92">
        <f t="shared" si="80"/>
        <v>0</v>
      </c>
      <c r="N272" s="92">
        <f t="shared" si="80"/>
        <v>0</v>
      </c>
      <c r="O272" s="92">
        <f t="shared" si="80"/>
        <v>0</v>
      </c>
      <c r="P272" s="92">
        <f t="shared" si="80"/>
        <v>0</v>
      </c>
      <c r="Q272" s="92">
        <f t="shared" si="80"/>
        <v>0</v>
      </c>
      <c r="R272" s="92">
        <f t="shared" si="80"/>
        <v>0</v>
      </c>
      <c r="S272" s="92">
        <f t="shared" si="80"/>
        <v>0</v>
      </c>
      <c r="T272" s="92">
        <f t="shared" si="80"/>
        <v>0</v>
      </c>
      <c r="U272" s="92">
        <f t="shared" si="80"/>
        <v>0</v>
      </c>
      <c r="V272" s="92">
        <f t="shared" si="80"/>
        <v>0</v>
      </c>
      <c r="W272" s="92">
        <f t="shared" si="80"/>
        <v>0</v>
      </c>
      <c r="X272" s="92">
        <f t="shared" si="80"/>
        <v>0</v>
      </c>
      <c r="Y272" s="92">
        <f t="shared" si="80"/>
        <v>0</v>
      </c>
      <c r="Z272" s="92">
        <f t="shared" si="80"/>
        <v>0</v>
      </c>
      <c r="AA272" s="92">
        <f t="shared" si="80"/>
        <v>0</v>
      </c>
      <c r="AB272" s="92">
        <f t="shared" si="80"/>
        <v>0</v>
      </c>
      <c r="AC272" s="92">
        <f t="shared" si="80"/>
        <v>0</v>
      </c>
      <c r="AD272" s="92">
        <f t="shared" si="80"/>
        <v>5.4242999999999997</v>
      </c>
      <c r="AE272" s="92">
        <f t="shared" si="80"/>
        <v>0</v>
      </c>
      <c r="AF272" s="92">
        <f t="shared" si="80"/>
        <v>0</v>
      </c>
      <c r="AG272" s="92" t="e">
        <f t="shared" si="80"/>
        <v>#VALUE!</v>
      </c>
      <c r="AH272" s="92" t="e">
        <f t="shared" si="80"/>
        <v>#VALUE!</v>
      </c>
      <c r="AI272" s="92" t="e">
        <f t="shared" si="80"/>
        <v>#VALUE!</v>
      </c>
      <c r="AJ272" s="92">
        <f t="shared" si="80"/>
        <v>0</v>
      </c>
      <c r="AK272" s="92">
        <f t="shared" si="80"/>
        <v>0</v>
      </c>
      <c r="AL272" s="92">
        <f t="shared" si="80"/>
        <v>0.36880000000000002</v>
      </c>
      <c r="AM272" s="92">
        <f t="shared" si="80"/>
        <v>0.70240000000000002</v>
      </c>
      <c r="AN272" s="92">
        <f t="shared" si="80"/>
        <v>0</v>
      </c>
      <c r="AO272" s="92">
        <f t="shared" si="80"/>
        <v>0</v>
      </c>
      <c r="AP272" s="92">
        <f t="shared" si="80"/>
        <v>0</v>
      </c>
      <c r="AQ272" s="92">
        <f t="shared" si="80"/>
        <v>1.6809000000000001</v>
      </c>
      <c r="AR272" s="92">
        <f t="shared" si="80"/>
        <v>0</v>
      </c>
      <c r="AS272" s="92">
        <f t="shared" si="80"/>
        <v>2.6722000000000006</v>
      </c>
      <c r="AT272" s="92">
        <f t="shared" si="80"/>
        <v>0</v>
      </c>
      <c r="AU272" s="92">
        <f t="shared" si="80"/>
        <v>0</v>
      </c>
      <c r="AV272" s="92">
        <f t="shared" si="80"/>
        <v>0</v>
      </c>
      <c r="AW272" s="92">
        <f t="shared" si="80"/>
        <v>0</v>
      </c>
      <c r="AX272" s="92">
        <f t="shared" si="80"/>
        <v>0</v>
      </c>
      <c r="AY272" s="92">
        <f t="shared" si="80"/>
        <v>0</v>
      </c>
      <c r="AZ272" s="92">
        <f t="shared" si="80"/>
        <v>0</v>
      </c>
      <c r="BA272" s="92">
        <f t="shared" si="80"/>
        <v>0.15570000000000001</v>
      </c>
      <c r="BB272" s="92">
        <f t="shared" si="80"/>
        <v>38.082000000000001</v>
      </c>
      <c r="BC272" s="92" t="e">
        <f t="shared" si="80"/>
        <v>#VALUE!</v>
      </c>
      <c r="BD272" s="92" t="e">
        <f t="shared" si="80"/>
        <v>#VALUE!</v>
      </c>
      <c r="BE272" s="92" t="e">
        <f t="shared" si="80"/>
        <v>#VALUE!</v>
      </c>
      <c r="BF272" s="92" t="e">
        <f t="shared" si="80"/>
        <v>#VALUE!</v>
      </c>
      <c r="BG272" s="92">
        <f t="shared" si="80"/>
        <v>0</v>
      </c>
      <c r="BH272" s="92">
        <f t="shared" si="80"/>
        <v>0</v>
      </c>
      <c r="BI272" s="92">
        <f t="shared" si="80"/>
        <v>22.119</v>
      </c>
      <c r="BJ272" s="92">
        <f t="shared" si="80"/>
        <v>0</v>
      </c>
      <c r="BK272" s="92">
        <f t="shared" si="80"/>
        <v>0</v>
      </c>
      <c r="BL272" s="92">
        <f t="shared" si="80"/>
        <v>0</v>
      </c>
      <c r="BM272" s="92">
        <f t="shared" si="80"/>
        <v>0</v>
      </c>
      <c r="BN272" s="92">
        <f t="shared" si="80"/>
        <v>0</v>
      </c>
      <c r="BO272" s="92">
        <f t="shared" si="80"/>
        <v>0</v>
      </c>
      <c r="BP272" s="92">
        <f t="shared" si="80"/>
        <v>0</v>
      </c>
      <c r="BQ272" s="92">
        <f t="shared" si="80"/>
        <v>0</v>
      </c>
      <c r="BR272" s="92">
        <f t="shared" si="80"/>
        <v>0</v>
      </c>
      <c r="BS272" s="92">
        <f t="shared" si="80"/>
        <v>0</v>
      </c>
      <c r="BT272" s="92">
        <f t="shared" si="80"/>
        <v>15.963000000000001</v>
      </c>
      <c r="BU272" s="92">
        <f t="shared" si="80"/>
        <v>0</v>
      </c>
      <c r="BV272" s="92">
        <f t="shared" ref="BV272:BZ272" si="81">BV255*0.041868</f>
        <v>0</v>
      </c>
      <c r="BW272" s="92">
        <f t="shared" si="81"/>
        <v>0</v>
      </c>
      <c r="BX272" s="92" t="e">
        <f t="shared" si="81"/>
        <v>#VALUE!</v>
      </c>
      <c r="BY272" s="92">
        <f t="shared" si="81"/>
        <v>3.8970000000000002</v>
      </c>
      <c r="BZ272" s="92">
        <f t="shared" si="81"/>
        <v>140.05439999999999</v>
      </c>
    </row>
    <row r="273" spans="1:78" s="95" customFormat="1" ht="11.25" customHeight="1" x14ac:dyDescent="0.25">
      <c r="A273" s="3"/>
      <c r="B273" s="3" t="s">
        <v>99</v>
      </c>
      <c r="C273" s="89" t="s">
        <v>92</v>
      </c>
      <c r="D273" s="89"/>
      <c r="E273" s="89"/>
      <c r="F273" s="89"/>
      <c r="G273" s="90"/>
      <c r="H273" s="91" t="s">
        <v>93</v>
      </c>
      <c r="I273" s="92">
        <f>I256*0.041868</f>
        <v>322.25364017599998</v>
      </c>
      <c r="J273" s="92">
        <f t="shared" ref="J273:BU273" si="82">J256*0.041868</f>
        <v>0</v>
      </c>
      <c r="K273" s="92">
        <f t="shared" si="82"/>
        <v>0</v>
      </c>
      <c r="L273" s="92">
        <f t="shared" si="82"/>
        <v>0</v>
      </c>
      <c r="M273" s="92">
        <f t="shared" si="82"/>
        <v>0</v>
      </c>
      <c r="N273" s="92">
        <f t="shared" si="82"/>
        <v>0</v>
      </c>
      <c r="O273" s="92">
        <f t="shared" si="82"/>
        <v>0</v>
      </c>
      <c r="P273" s="92">
        <f t="shared" si="82"/>
        <v>0</v>
      </c>
      <c r="Q273" s="92">
        <f t="shared" si="82"/>
        <v>0</v>
      </c>
      <c r="R273" s="92">
        <f t="shared" si="82"/>
        <v>0</v>
      </c>
      <c r="S273" s="92">
        <f t="shared" si="82"/>
        <v>0</v>
      </c>
      <c r="T273" s="92">
        <f t="shared" si="82"/>
        <v>0</v>
      </c>
      <c r="U273" s="92">
        <f t="shared" si="82"/>
        <v>0.1404</v>
      </c>
      <c r="V273" s="92">
        <f t="shared" si="82"/>
        <v>0.1404</v>
      </c>
      <c r="W273" s="92">
        <f t="shared" si="82"/>
        <v>0</v>
      </c>
      <c r="X273" s="92">
        <f t="shared" si="82"/>
        <v>0</v>
      </c>
      <c r="Y273" s="92">
        <f t="shared" si="82"/>
        <v>0</v>
      </c>
      <c r="Z273" s="92">
        <f t="shared" si="82"/>
        <v>0</v>
      </c>
      <c r="AA273" s="92">
        <f t="shared" si="82"/>
        <v>0</v>
      </c>
      <c r="AB273" s="92">
        <f t="shared" si="82"/>
        <v>0</v>
      </c>
      <c r="AC273" s="92">
        <f t="shared" si="82"/>
        <v>0</v>
      </c>
      <c r="AD273" s="92">
        <f t="shared" si="82"/>
        <v>10.5299528</v>
      </c>
      <c r="AE273" s="92">
        <f t="shared" si="82"/>
        <v>0</v>
      </c>
      <c r="AF273" s="92">
        <f t="shared" si="82"/>
        <v>0</v>
      </c>
      <c r="AG273" s="92" t="e">
        <f t="shared" si="82"/>
        <v>#VALUE!</v>
      </c>
      <c r="AH273" s="92" t="e">
        <f t="shared" si="82"/>
        <v>#VALUE!</v>
      </c>
      <c r="AI273" s="92" t="e">
        <f t="shared" si="82"/>
        <v>#VALUE!</v>
      </c>
      <c r="AJ273" s="92">
        <f t="shared" si="82"/>
        <v>0</v>
      </c>
      <c r="AK273" s="92">
        <f t="shared" si="82"/>
        <v>0</v>
      </c>
      <c r="AL273" s="92">
        <f t="shared" si="82"/>
        <v>0.19165959999999999</v>
      </c>
      <c r="AM273" s="92">
        <f t="shared" si="82"/>
        <v>5.0105072000000002</v>
      </c>
      <c r="AN273" s="92">
        <f t="shared" si="82"/>
        <v>0</v>
      </c>
      <c r="AO273" s="92">
        <f t="shared" si="82"/>
        <v>0</v>
      </c>
      <c r="AP273" s="92">
        <f t="shared" si="82"/>
        <v>0</v>
      </c>
      <c r="AQ273" s="92">
        <f t="shared" si="82"/>
        <v>0</v>
      </c>
      <c r="AR273" s="92">
        <f t="shared" si="82"/>
        <v>0</v>
      </c>
      <c r="AS273" s="92">
        <f t="shared" si="82"/>
        <v>5.3277859999999997</v>
      </c>
      <c r="AT273" s="92">
        <f t="shared" si="82"/>
        <v>0</v>
      </c>
      <c r="AU273" s="92">
        <f t="shared" si="82"/>
        <v>0</v>
      </c>
      <c r="AV273" s="92">
        <f t="shared" si="82"/>
        <v>0</v>
      </c>
      <c r="AW273" s="92">
        <f t="shared" si="82"/>
        <v>0</v>
      </c>
      <c r="AX273" s="92">
        <f t="shared" si="82"/>
        <v>0</v>
      </c>
      <c r="AY273" s="92">
        <f t="shared" si="82"/>
        <v>0</v>
      </c>
      <c r="AZ273" s="92">
        <f t="shared" si="82"/>
        <v>0</v>
      </c>
      <c r="BA273" s="92">
        <f t="shared" si="82"/>
        <v>1.3986000000000001</v>
      </c>
      <c r="BB273" s="92">
        <f t="shared" si="82"/>
        <v>42.877287376000005</v>
      </c>
      <c r="BC273" s="92" t="e">
        <f t="shared" si="82"/>
        <v>#VALUE!</v>
      </c>
      <c r="BD273" s="92" t="e">
        <f t="shared" si="82"/>
        <v>#VALUE!</v>
      </c>
      <c r="BE273" s="92" t="e">
        <f t="shared" si="82"/>
        <v>#VALUE!</v>
      </c>
      <c r="BF273" s="92" t="e">
        <f t="shared" si="82"/>
        <v>#VALUE!</v>
      </c>
      <c r="BG273" s="92">
        <f t="shared" si="82"/>
        <v>0.46800000000000003</v>
      </c>
      <c r="BH273" s="92">
        <f t="shared" si="82"/>
        <v>0</v>
      </c>
      <c r="BI273" s="92">
        <f t="shared" si="82"/>
        <v>40.561</v>
      </c>
      <c r="BJ273" s="92">
        <f t="shared" si="82"/>
        <v>0</v>
      </c>
      <c r="BK273" s="92">
        <f t="shared" si="82"/>
        <v>1.4669999999999999</v>
      </c>
      <c r="BL273" s="92">
        <f t="shared" si="82"/>
        <v>0</v>
      </c>
      <c r="BM273" s="92">
        <f t="shared" si="82"/>
        <v>0</v>
      </c>
      <c r="BN273" s="92">
        <f t="shared" si="82"/>
        <v>0.28865700000000005</v>
      </c>
      <c r="BO273" s="92">
        <f t="shared" si="82"/>
        <v>1.2116376E-2</v>
      </c>
      <c r="BP273" s="92">
        <f t="shared" si="82"/>
        <v>8.0514000000000002E-2</v>
      </c>
      <c r="BQ273" s="92">
        <f t="shared" si="82"/>
        <v>0</v>
      </c>
      <c r="BR273" s="92">
        <f t="shared" si="82"/>
        <v>0</v>
      </c>
      <c r="BS273" s="92">
        <f t="shared" si="82"/>
        <v>0</v>
      </c>
      <c r="BT273" s="92">
        <f t="shared" si="82"/>
        <v>0</v>
      </c>
      <c r="BU273" s="92">
        <f t="shared" si="82"/>
        <v>0</v>
      </c>
      <c r="BV273" s="92">
        <f t="shared" ref="BV273:BZ273" si="83">BV256*0.041868</f>
        <v>0</v>
      </c>
      <c r="BW273" s="92">
        <f t="shared" si="83"/>
        <v>0</v>
      </c>
      <c r="BX273" s="92" t="e">
        <f t="shared" si="83"/>
        <v>#VALUE!</v>
      </c>
      <c r="BY273" s="92">
        <f t="shared" si="83"/>
        <v>110.693</v>
      </c>
      <c r="BZ273" s="92">
        <f t="shared" si="83"/>
        <v>156.61439999999999</v>
      </c>
    </row>
    <row r="274" spans="1:78" s="95" customFormat="1" ht="11.25" customHeight="1" x14ac:dyDescent="0.25">
      <c r="A274" s="3"/>
      <c r="B274" s="3" t="s">
        <v>101</v>
      </c>
      <c r="C274" s="89" t="s">
        <v>92</v>
      </c>
      <c r="D274" s="100"/>
      <c r="E274" s="100"/>
      <c r="F274" s="100"/>
      <c r="G274" s="101"/>
      <c r="H274" s="102"/>
      <c r="I274" s="104">
        <f>SUM(I269:I273)</f>
        <v>930.89386117600009</v>
      </c>
      <c r="J274" s="103"/>
      <c r="K274" s="103"/>
      <c r="L274" s="103"/>
      <c r="M274" s="103"/>
      <c r="N274" s="103"/>
      <c r="O274" s="103"/>
      <c r="P274" s="103"/>
      <c r="Q274" s="103"/>
      <c r="R274" s="103"/>
      <c r="S274" s="103"/>
      <c r="T274" s="103"/>
      <c r="U274" s="103"/>
      <c r="V274" s="103"/>
      <c r="W274" s="103"/>
      <c r="X274" s="103"/>
      <c r="Y274" s="103"/>
      <c r="Z274" s="103"/>
      <c r="AA274" s="103"/>
      <c r="AB274" s="103"/>
      <c r="AC274" s="103"/>
      <c r="AD274" s="103"/>
      <c r="AE274" s="103"/>
      <c r="AF274" s="103"/>
      <c r="AG274" s="103"/>
      <c r="AH274" s="103"/>
      <c r="AI274" s="103"/>
      <c r="AJ274" s="103"/>
      <c r="AK274" s="103"/>
      <c r="AL274" s="103"/>
      <c r="AM274" s="103"/>
      <c r="AN274" s="103"/>
      <c r="AO274" s="103"/>
      <c r="AP274" s="103"/>
      <c r="AQ274" s="103"/>
      <c r="AR274" s="103"/>
      <c r="AS274" s="103"/>
      <c r="AT274" s="103"/>
      <c r="AU274" s="103"/>
      <c r="AV274" s="103"/>
      <c r="AW274" s="103"/>
      <c r="AX274" s="103"/>
      <c r="AY274" s="103"/>
      <c r="AZ274" s="103"/>
      <c r="BA274" s="103"/>
      <c r="BB274" s="103"/>
      <c r="BC274" s="103"/>
      <c r="BD274" s="103"/>
      <c r="BE274" s="103"/>
      <c r="BF274" s="103"/>
      <c r="BG274" s="103"/>
      <c r="BH274" s="103"/>
      <c r="BI274" s="103"/>
      <c r="BJ274" s="103"/>
      <c r="BK274" s="103"/>
      <c r="BL274" s="103"/>
      <c r="BM274" s="103"/>
      <c r="BN274" s="103"/>
      <c r="BO274" s="103"/>
      <c r="BP274" s="103"/>
      <c r="BQ274" s="103"/>
      <c r="BR274" s="103"/>
      <c r="BS274" s="103"/>
      <c r="BT274" s="103"/>
      <c r="BU274" s="103"/>
      <c r="BV274" s="103"/>
      <c r="BW274" s="103"/>
      <c r="BX274" s="103"/>
      <c r="BY274" s="103"/>
      <c r="BZ274" s="103"/>
    </row>
    <row r="275" spans="1:78" x14ac:dyDescent="0.25">
      <c r="I275" s="92"/>
      <c r="O275" s="3"/>
      <c r="P275" s="4"/>
      <c r="Q275" s="4"/>
      <c r="R275" s="4"/>
      <c r="AC275" s="3"/>
      <c r="AP275" s="3"/>
    </row>
    <row r="276" spans="1:78" x14ac:dyDescent="0.25">
      <c r="I276" s="92"/>
      <c r="O276" s="3"/>
      <c r="P276" s="4"/>
      <c r="Q276" s="4"/>
      <c r="R276" s="4"/>
      <c r="AC276" s="3"/>
      <c r="AP276" s="3"/>
    </row>
    <row r="277" spans="1:78" s="95" customFormat="1" ht="11.25" customHeight="1" x14ac:dyDescent="0.25">
      <c r="A277" s="87"/>
      <c r="B277" s="87" t="s">
        <v>95</v>
      </c>
      <c r="C277" s="89" t="s">
        <v>102</v>
      </c>
      <c r="D277" s="89"/>
      <c r="E277" s="89"/>
      <c r="F277" s="89"/>
      <c r="G277" s="90"/>
      <c r="H277" s="91" t="s">
        <v>103</v>
      </c>
      <c r="I277" s="92">
        <f>I260*0.041868</f>
        <v>82.248756</v>
      </c>
      <c r="J277" s="92">
        <f t="shared" ref="J277:BU277" si="84">J260*0.041868</f>
        <v>0</v>
      </c>
      <c r="K277" s="92">
        <f t="shared" si="84"/>
        <v>0</v>
      </c>
      <c r="L277" s="92">
        <f t="shared" si="84"/>
        <v>0</v>
      </c>
      <c r="M277" s="92">
        <f t="shared" si="84"/>
        <v>0</v>
      </c>
      <c r="N277" s="92">
        <f t="shared" si="84"/>
        <v>0</v>
      </c>
      <c r="O277" s="92">
        <f t="shared" si="84"/>
        <v>0</v>
      </c>
      <c r="P277" s="92">
        <f t="shared" si="84"/>
        <v>0</v>
      </c>
      <c r="Q277" s="92">
        <f t="shared" si="84"/>
        <v>0</v>
      </c>
      <c r="R277" s="92">
        <f t="shared" si="84"/>
        <v>0</v>
      </c>
      <c r="S277" s="92">
        <f t="shared" si="84"/>
        <v>0</v>
      </c>
      <c r="T277" s="92">
        <f t="shared" si="84"/>
        <v>0</v>
      </c>
      <c r="U277" s="92">
        <f t="shared" si="84"/>
        <v>0</v>
      </c>
      <c r="V277" s="92">
        <f t="shared" si="84"/>
        <v>0</v>
      </c>
      <c r="W277" s="92">
        <f t="shared" si="84"/>
        <v>0</v>
      </c>
      <c r="X277" s="92">
        <f t="shared" si="84"/>
        <v>0</v>
      </c>
      <c r="Y277" s="92">
        <f t="shared" si="84"/>
        <v>0</v>
      </c>
      <c r="Z277" s="92">
        <f t="shared" si="84"/>
        <v>0</v>
      </c>
      <c r="AA277" s="92">
        <f t="shared" si="84"/>
        <v>0</v>
      </c>
      <c r="AB277" s="92">
        <f t="shared" si="84"/>
        <v>0</v>
      </c>
      <c r="AC277" s="92">
        <f t="shared" si="84"/>
        <v>0</v>
      </c>
      <c r="AD277" s="92">
        <f t="shared" si="84"/>
        <v>2.7086000000000006</v>
      </c>
      <c r="AE277" s="92">
        <f t="shared" si="84"/>
        <v>0</v>
      </c>
      <c r="AF277" s="92">
        <f t="shared" si="84"/>
        <v>0</v>
      </c>
      <c r="AG277" s="92" t="e">
        <f t="shared" si="84"/>
        <v>#VALUE!</v>
      </c>
      <c r="AH277" s="92" t="e">
        <f t="shared" si="84"/>
        <v>#VALUE!</v>
      </c>
      <c r="AI277" s="92" t="e">
        <f t="shared" si="84"/>
        <v>#VALUE!</v>
      </c>
      <c r="AJ277" s="92">
        <f t="shared" si="84"/>
        <v>0</v>
      </c>
      <c r="AK277" s="92">
        <f t="shared" si="84"/>
        <v>0</v>
      </c>
      <c r="AL277" s="92">
        <f t="shared" si="84"/>
        <v>0.32200000000000001</v>
      </c>
      <c r="AM277" s="92">
        <f t="shared" si="84"/>
        <v>0</v>
      </c>
      <c r="AN277" s="92">
        <f t="shared" si="84"/>
        <v>0</v>
      </c>
      <c r="AO277" s="92">
        <f t="shared" si="84"/>
        <v>0</v>
      </c>
      <c r="AP277" s="92">
        <f t="shared" si="84"/>
        <v>0</v>
      </c>
      <c r="AQ277" s="92">
        <f t="shared" si="84"/>
        <v>0</v>
      </c>
      <c r="AR277" s="92">
        <f t="shared" si="84"/>
        <v>0</v>
      </c>
      <c r="AS277" s="92">
        <f t="shared" si="84"/>
        <v>2.3058000000000001</v>
      </c>
      <c r="AT277" s="92">
        <f t="shared" si="84"/>
        <v>8.0799999999999997E-2</v>
      </c>
      <c r="AU277" s="92">
        <f t="shared" si="84"/>
        <v>0</v>
      </c>
      <c r="AV277" s="92">
        <f t="shared" si="84"/>
        <v>0</v>
      </c>
      <c r="AW277" s="92">
        <f t="shared" si="84"/>
        <v>0</v>
      </c>
      <c r="AX277" s="92">
        <f t="shared" si="84"/>
        <v>0</v>
      </c>
      <c r="AY277" s="92">
        <f t="shared" si="84"/>
        <v>0</v>
      </c>
      <c r="AZ277" s="92">
        <f t="shared" si="84"/>
        <v>0</v>
      </c>
      <c r="BA277" s="92">
        <f t="shared" si="84"/>
        <v>8.6841000000000008</v>
      </c>
      <c r="BB277" s="92">
        <f t="shared" si="84"/>
        <v>1.8198559999999999</v>
      </c>
      <c r="BC277" s="92" t="e">
        <f t="shared" si="84"/>
        <v>#VALUE!</v>
      </c>
      <c r="BD277" s="92" t="e">
        <f t="shared" si="84"/>
        <v>#VALUE!</v>
      </c>
      <c r="BE277" s="92" t="e">
        <f t="shared" si="84"/>
        <v>#VALUE!</v>
      </c>
      <c r="BF277" s="92" t="e">
        <f t="shared" si="84"/>
        <v>#VALUE!</v>
      </c>
      <c r="BG277" s="92">
        <f t="shared" si="84"/>
        <v>8.2737999999999992E-2</v>
      </c>
      <c r="BH277" s="92">
        <f t="shared" si="84"/>
        <v>0</v>
      </c>
      <c r="BI277" s="92">
        <f t="shared" si="84"/>
        <v>0.97410300000000005</v>
      </c>
      <c r="BJ277" s="92">
        <f t="shared" si="84"/>
        <v>0</v>
      </c>
      <c r="BK277" s="92">
        <f t="shared" si="84"/>
        <v>0.48501499999999997</v>
      </c>
      <c r="BL277" s="92">
        <f t="shared" si="84"/>
        <v>0.27800000000000002</v>
      </c>
      <c r="BM277" s="92">
        <f t="shared" si="84"/>
        <v>0</v>
      </c>
      <c r="BN277" s="92">
        <f t="shared" si="84"/>
        <v>0</v>
      </c>
      <c r="BO277" s="92">
        <f t="shared" si="84"/>
        <v>0</v>
      </c>
      <c r="BP277" s="92">
        <f t="shared" si="84"/>
        <v>0</v>
      </c>
      <c r="BQ277" s="92">
        <f t="shared" si="84"/>
        <v>0</v>
      </c>
      <c r="BR277" s="92">
        <f t="shared" si="84"/>
        <v>0</v>
      </c>
      <c r="BS277" s="92">
        <f t="shared" si="84"/>
        <v>0</v>
      </c>
      <c r="BT277" s="92">
        <f t="shared" si="84"/>
        <v>0</v>
      </c>
      <c r="BU277" s="92">
        <f t="shared" si="84"/>
        <v>0.22799999999999998</v>
      </c>
      <c r="BV277" s="92">
        <f t="shared" ref="BV277:BZ277" si="85">BV260*0.041868</f>
        <v>0</v>
      </c>
      <c r="BW277" s="92">
        <f t="shared" si="85"/>
        <v>0.22799999999999998</v>
      </c>
      <c r="BX277" s="92" t="e">
        <f t="shared" si="85"/>
        <v>#VALUE!</v>
      </c>
      <c r="BY277" s="92">
        <f t="shared" si="85"/>
        <v>31.991</v>
      </c>
      <c r="BZ277" s="92">
        <f t="shared" si="85"/>
        <v>36.817200000000007</v>
      </c>
    </row>
    <row r="278" spans="1:78" s="95" customFormat="1" ht="11.25" customHeight="1" x14ac:dyDescent="0.25">
      <c r="A278" s="87"/>
      <c r="B278" s="95" t="s">
        <v>97</v>
      </c>
      <c r="C278" s="89" t="s">
        <v>102</v>
      </c>
      <c r="D278" s="89"/>
      <c r="E278" s="89"/>
      <c r="F278" s="89"/>
      <c r="G278" s="90"/>
      <c r="H278" s="91" t="s">
        <v>103</v>
      </c>
      <c r="I278" s="92">
        <f>I261*0.041868</f>
        <v>121.72801800000001</v>
      </c>
      <c r="J278" s="92">
        <f t="shared" ref="J278:BU278" si="86">J261*0.041868</f>
        <v>0</v>
      </c>
      <c r="K278" s="92">
        <f t="shared" si="86"/>
        <v>0</v>
      </c>
      <c r="L278" s="92">
        <f t="shared" si="86"/>
        <v>0</v>
      </c>
      <c r="M278" s="92">
        <f t="shared" si="86"/>
        <v>0</v>
      </c>
      <c r="N278" s="92">
        <f t="shared" si="86"/>
        <v>0</v>
      </c>
      <c r="O278" s="92">
        <f t="shared" si="86"/>
        <v>0</v>
      </c>
      <c r="P278" s="92">
        <f t="shared" si="86"/>
        <v>0</v>
      </c>
      <c r="Q278" s="92">
        <f t="shared" si="86"/>
        <v>0</v>
      </c>
      <c r="R278" s="92">
        <f t="shared" si="86"/>
        <v>0</v>
      </c>
      <c r="S278" s="92">
        <f t="shared" si="86"/>
        <v>0</v>
      </c>
      <c r="T278" s="92">
        <f t="shared" si="86"/>
        <v>0</v>
      </c>
      <c r="U278" s="92">
        <f t="shared" si="86"/>
        <v>0</v>
      </c>
      <c r="V278" s="92">
        <f t="shared" si="86"/>
        <v>0</v>
      </c>
      <c r="W278" s="92">
        <f t="shared" si="86"/>
        <v>0</v>
      </c>
      <c r="X278" s="92">
        <f t="shared" si="86"/>
        <v>0</v>
      </c>
      <c r="Y278" s="92">
        <f t="shared" si="86"/>
        <v>0</v>
      </c>
      <c r="Z278" s="92">
        <f t="shared" si="86"/>
        <v>9.6379999999999993E-2</v>
      </c>
      <c r="AA278" s="92">
        <f t="shared" si="86"/>
        <v>9.6379999999999993E-2</v>
      </c>
      <c r="AB278" s="92">
        <f t="shared" si="86"/>
        <v>0</v>
      </c>
      <c r="AC278" s="92">
        <f t="shared" si="86"/>
        <v>0</v>
      </c>
      <c r="AD278" s="92">
        <f t="shared" si="86"/>
        <v>11.175400000000002</v>
      </c>
      <c r="AE278" s="92">
        <f t="shared" si="86"/>
        <v>0</v>
      </c>
      <c r="AF278" s="92">
        <f t="shared" si="86"/>
        <v>0</v>
      </c>
      <c r="AG278" s="92" t="e">
        <f t="shared" si="86"/>
        <v>#VALUE!</v>
      </c>
      <c r="AH278" s="92" t="e">
        <f t="shared" si="86"/>
        <v>#VALUE!</v>
      </c>
      <c r="AI278" s="92" t="e">
        <f t="shared" si="86"/>
        <v>#VALUE!</v>
      </c>
      <c r="AJ278" s="92">
        <f t="shared" si="86"/>
        <v>0</v>
      </c>
      <c r="AK278" s="92">
        <f t="shared" si="86"/>
        <v>0</v>
      </c>
      <c r="AL278" s="92">
        <f t="shared" si="86"/>
        <v>0</v>
      </c>
      <c r="AM278" s="92">
        <f t="shared" si="86"/>
        <v>0.8246</v>
      </c>
      <c r="AN278" s="92">
        <f t="shared" si="86"/>
        <v>0</v>
      </c>
      <c r="AO278" s="92">
        <f t="shared" si="86"/>
        <v>0</v>
      </c>
      <c r="AP278" s="92">
        <f t="shared" si="86"/>
        <v>0</v>
      </c>
      <c r="AQ278" s="92">
        <f t="shared" si="86"/>
        <v>0</v>
      </c>
      <c r="AR278" s="92">
        <f t="shared" si="86"/>
        <v>0</v>
      </c>
      <c r="AS278" s="92">
        <f t="shared" si="86"/>
        <v>8.8559999999999999</v>
      </c>
      <c r="AT278" s="92">
        <f t="shared" si="86"/>
        <v>1.4948000000000001</v>
      </c>
      <c r="AU278" s="92">
        <f t="shared" si="86"/>
        <v>0</v>
      </c>
      <c r="AV278" s="92">
        <f t="shared" si="86"/>
        <v>0</v>
      </c>
      <c r="AW278" s="92">
        <f t="shared" si="86"/>
        <v>0</v>
      </c>
      <c r="AX278" s="92">
        <f t="shared" si="86"/>
        <v>0</v>
      </c>
      <c r="AY278" s="92">
        <f t="shared" si="86"/>
        <v>0</v>
      </c>
      <c r="AZ278" s="92">
        <f t="shared" si="86"/>
        <v>0</v>
      </c>
      <c r="BA278" s="92">
        <f t="shared" si="86"/>
        <v>1.4553</v>
      </c>
      <c r="BB278" s="92">
        <f t="shared" si="86"/>
        <v>3.6469379999999991</v>
      </c>
      <c r="BC278" s="92" t="e">
        <f t="shared" si="86"/>
        <v>#VALUE!</v>
      </c>
      <c r="BD278" s="92" t="e">
        <f t="shared" si="86"/>
        <v>#VALUE!</v>
      </c>
      <c r="BE278" s="92" t="e">
        <f t="shared" si="86"/>
        <v>#VALUE!</v>
      </c>
      <c r="BF278" s="92" t="e">
        <f t="shared" si="86"/>
        <v>#VALUE!</v>
      </c>
      <c r="BG278" s="92">
        <f t="shared" si="86"/>
        <v>0</v>
      </c>
      <c r="BH278" s="92">
        <f t="shared" si="86"/>
        <v>0</v>
      </c>
      <c r="BI278" s="92">
        <f t="shared" si="86"/>
        <v>2.9939999999999998</v>
      </c>
      <c r="BJ278" s="92">
        <f t="shared" si="86"/>
        <v>0</v>
      </c>
      <c r="BK278" s="92">
        <f t="shared" si="86"/>
        <v>0.59799999999999998</v>
      </c>
      <c r="BL278" s="92">
        <f t="shared" si="86"/>
        <v>0</v>
      </c>
      <c r="BM278" s="92">
        <f t="shared" si="86"/>
        <v>0</v>
      </c>
      <c r="BN278" s="92">
        <f t="shared" si="86"/>
        <v>5.4938000000000001E-2</v>
      </c>
      <c r="BO278" s="92">
        <f t="shared" si="86"/>
        <v>0</v>
      </c>
      <c r="BP278" s="92">
        <f t="shared" si="86"/>
        <v>0</v>
      </c>
      <c r="BQ278" s="92">
        <f t="shared" si="86"/>
        <v>0</v>
      </c>
      <c r="BR278" s="92">
        <f t="shared" si="86"/>
        <v>0</v>
      </c>
      <c r="BS278" s="92">
        <f t="shared" si="86"/>
        <v>0</v>
      </c>
      <c r="BT278" s="92">
        <f t="shared" si="86"/>
        <v>0</v>
      </c>
      <c r="BU278" s="92">
        <f t="shared" si="86"/>
        <v>0</v>
      </c>
      <c r="BV278" s="92">
        <f t="shared" ref="BV278:BZ278" si="87">BV261*0.041868</f>
        <v>0</v>
      </c>
      <c r="BW278" s="92">
        <f t="shared" si="87"/>
        <v>0</v>
      </c>
      <c r="BX278" s="92" t="e">
        <f t="shared" si="87"/>
        <v>#VALUE!</v>
      </c>
      <c r="BY278" s="92">
        <f t="shared" si="87"/>
        <v>42.335999999999999</v>
      </c>
      <c r="BZ278" s="92">
        <f t="shared" si="87"/>
        <v>63.017999999999994</v>
      </c>
    </row>
    <row r="279" spans="1:78" s="95" customFormat="1" ht="11.25" customHeight="1" x14ac:dyDescent="0.25">
      <c r="A279" s="87"/>
      <c r="B279" s="3" t="s">
        <v>100</v>
      </c>
      <c r="C279" s="89" t="s">
        <v>102</v>
      </c>
      <c r="D279" s="89"/>
      <c r="E279" s="89"/>
      <c r="F279" s="89"/>
      <c r="G279" s="90"/>
      <c r="H279" s="91" t="s">
        <v>103</v>
      </c>
      <c r="I279" s="92">
        <f>I262*0.041868</f>
        <v>13.958</v>
      </c>
      <c r="J279" s="92">
        <f t="shared" ref="J279:BU279" si="88">J262*0.041868</f>
        <v>0</v>
      </c>
      <c r="K279" s="92">
        <f t="shared" si="88"/>
        <v>0</v>
      </c>
      <c r="L279" s="92">
        <f t="shared" si="88"/>
        <v>0</v>
      </c>
      <c r="M279" s="92">
        <f t="shared" si="88"/>
        <v>0</v>
      </c>
      <c r="N279" s="92">
        <f t="shared" si="88"/>
        <v>0</v>
      </c>
      <c r="O279" s="92">
        <f t="shared" si="88"/>
        <v>0</v>
      </c>
      <c r="P279" s="92">
        <f t="shared" si="88"/>
        <v>0</v>
      </c>
      <c r="Q279" s="92">
        <f t="shared" si="88"/>
        <v>0</v>
      </c>
      <c r="R279" s="92">
        <f t="shared" si="88"/>
        <v>0</v>
      </c>
      <c r="S279" s="92">
        <f t="shared" si="88"/>
        <v>0</v>
      </c>
      <c r="T279" s="92">
        <f t="shared" si="88"/>
        <v>0</v>
      </c>
      <c r="U279" s="92">
        <f t="shared" si="88"/>
        <v>0</v>
      </c>
      <c r="V279" s="92">
        <f t="shared" si="88"/>
        <v>0</v>
      </c>
      <c r="W279" s="92">
        <f t="shared" si="88"/>
        <v>0</v>
      </c>
      <c r="X279" s="92">
        <f t="shared" si="88"/>
        <v>0</v>
      </c>
      <c r="Y279" s="92">
        <f t="shared" si="88"/>
        <v>0</v>
      </c>
      <c r="Z279" s="92">
        <f t="shared" si="88"/>
        <v>0</v>
      </c>
      <c r="AA279" s="92">
        <f t="shared" si="88"/>
        <v>0</v>
      </c>
      <c r="AB279" s="92">
        <f t="shared" si="88"/>
        <v>0</v>
      </c>
      <c r="AC279" s="92">
        <f t="shared" si="88"/>
        <v>0</v>
      </c>
      <c r="AD279" s="92">
        <f t="shared" si="88"/>
        <v>4.7000000000000007E-2</v>
      </c>
      <c r="AE279" s="92">
        <f t="shared" si="88"/>
        <v>0</v>
      </c>
      <c r="AF279" s="92">
        <f t="shared" si="88"/>
        <v>0</v>
      </c>
      <c r="AG279" s="92" t="e">
        <f t="shared" si="88"/>
        <v>#VALUE!</v>
      </c>
      <c r="AH279" s="92" t="e">
        <f t="shared" si="88"/>
        <v>#VALUE!</v>
      </c>
      <c r="AI279" s="92" t="e">
        <f t="shared" si="88"/>
        <v>#VALUE!</v>
      </c>
      <c r="AJ279" s="92">
        <f t="shared" si="88"/>
        <v>0</v>
      </c>
      <c r="AK279" s="92">
        <f t="shared" si="88"/>
        <v>0</v>
      </c>
      <c r="AL279" s="92">
        <f t="shared" si="88"/>
        <v>4.7000000000000007E-2</v>
      </c>
      <c r="AM279" s="92">
        <f t="shared" si="88"/>
        <v>0</v>
      </c>
      <c r="AN279" s="92">
        <f t="shared" si="88"/>
        <v>0</v>
      </c>
      <c r="AO279" s="92">
        <f t="shared" si="88"/>
        <v>0</v>
      </c>
      <c r="AP279" s="92">
        <f t="shared" si="88"/>
        <v>0</v>
      </c>
      <c r="AQ279" s="92">
        <f t="shared" si="88"/>
        <v>0</v>
      </c>
      <c r="AR279" s="92">
        <f t="shared" si="88"/>
        <v>0</v>
      </c>
      <c r="AS279" s="92">
        <f t="shared" si="88"/>
        <v>0</v>
      </c>
      <c r="AT279" s="92">
        <f t="shared" si="88"/>
        <v>0</v>
      </c>
      <c r="AU279" s="92">
        <f t="shared" si="88"/>
        <v>0</v>
      </c>
      <c r="AV279" s="92">
        <f t="shared" si="88"/>
        <v>0</v>
      </c>
      <c r="AW279" s="92">
        <f t="shared" si="88"/>
        <v>0</v>
      </c>
      <c r="AX279" s="92">
        <f t="shared" si="88"/>
        <v>0</v>
      </c>
      <c r="AY279" s="92">
        <f t="shared" si="88"/>
        <v>0</v>
      </c>
      <c r="AZ279" s="92">
        <f t="shared" si="88"/>
        <v>0</v>
      </c>
      <c r="BA279" s="92">
        <f t="shared" si="88"/>
        <v>0</v>
      </c>
      <c r="BB279" s="92">
        <f t="shared" si="88"/>
        <v>1.5899999999999999</v>
      </c>
      <c r="BC279" s="92" t="e">
        <f t="shared" si="88"/>
        <v>#VALUE!</v>
      </c>
      <c r="BD279" s="92" t="e">
        <f t="shared" si="88"/>
        <v>#VALUE!</v>
      </c>
      <c r="BE279" s="92" t="e">
        <f t="shared" si="88"/>
        <v>#VALUE!</v>
      </c>
      <c r="BF279" s="92" t="e">
        <f t="shared" si="88"/>
        <v>#VALUE!</v>
      </c>
      <c r="BG279" s="92">
        <f t="shared" si="88"/>
        <v>0</v>
      </c>
      <c r="BH279" s="92">
        <f t="shared" si="88"/>
        <v>1.5899999999999999</v>
      </c>
      <c r="BI279" s="92">
        <f t="shared" si="88"/>
        <v>0</v>
      </c>
      <c r="BJ279" s="92">
        <f t="shared" si="88"/>
        <v>0</v>
      </c>
      <c r="BK279" s="92">
        <f t="shared" si="88"/>
        <v>0</v>
      </c>
      <c r="BL279" s="92">
        <f t="shared" si="88"/>
        <v>0</v>
      </c>
      <c r="BM279" s="92">
        <f t="shared" si="88"/>
        <v>0</v>
      </c>
      <c r="BN279" s="92">
        <f t="shared" si="88"/>
        <v>0</v>
      </c>
      <c r="BO279" s="92">
        <f t="shared" si="88"/>
        <v>0</v>
      </c>
      <c r="BP279" s="92">
        <f t="shared" si="88"/>
        <v>0</v>
      </c>
      <c r="BQ279" s="92">
        <f t="shared" si="88"/>
        <v>0</v>
      </c>
      <c r="BR279" s="92">
        <f t="shared" si="88"/>
        <v>0</v>
      </c>
      <c r="BS279" s="92">
        <f t="shared" si="88"/>
        <v>0</v>
      </c>
      <c r="BT279" s="92">
        <f t="shared" si="88"/>
        <v>0</v>
      </c>
      <c r="BU279" s="92">
        <f t="shared" si="88"/>
        <v>0</v>
      </c>
      <c r="BV279" s="92">
        <f t="shared" ref="BV279:BZ279" si="89">BV262*0.041868</f>
        <v>0</v>
      </c>
      <c r="BW279" s="92">
        <f t="shared" si="89"/>
        <v>0</v>
      </c>
      <c r="BX279" s="92" t="e">
        <f t="shared" si="89"/>
        <v>#VALUE!</v>
      </c>
      <c r="BY279" s="92">
        <f t="shared" si="89"/>
        <v>8.577</v>
      </c>
      <c r="BZ279" s="92">
        <f t="shared" si="89"/>
        <v>3.7440000000000002</v>
      </c>
    </row>
    <row r="280" spans="1:78" s="95" customFormat="1" ht="11.25" customHeight="1" x14ac:dyDescent="0.25">
      <c r="A280" s="87"/>
      <c r="B280" s="95" t="s">
        <v>98</v>
      </c>
      <c r="C280" s="89" t="s">
        <v>102</v>
      </c>
      <c r="D280" s="89"/>
      <c r="E280" s="89"/>
      <c r="F280" s="89"/>
      <c r="G280" s="90"/>
      <c r="H280" s="91" t="s">
        <v>103</v>
      </c>
      <c r="I280" s="92">
        <f>I263*0.041868</f>
        <v>124.07710000000002</v>
      </c>
      <c r="J280" s="92">
        <f t="shared" ref="J280:BU280" si="90">J263*0.041868</f>
        <v>0</v>
      </c>
      <c r="K280" s="92">
        <f t="shared" si="90"/>
        <v>0</v>
      </c>
      <c r="L280" s="92">
        <f t="shared" si="90"/>
        <v>0</v>
      </c>
      <c r="M280" s="92">
        <f t="shared" si="90"/>
        <v>0</v>
      </c>
      <c r="N280" s="92">
        <f t="shared" si="90"/>
        <v>0</v>
      </c>
      <c r="O280" s="92">
        <f t="shared" si="90"/>
        <v>0</v>
      </c>
      <c r="P280" s="92">
        <f t="shared" si="90"/>
        <v>0</v>
      </c>
      <c r="Q280" s="92">
        <f t="shared" si="90"/>
        <v>0</v>
      </c>
      <c r="R280" s="92">
        <f t="shared" si="90"/>
        <v>0</v>
      </c>
      <c r="S280" s="92">
        <f t="shared" si="90"/>
        <v>0</v>
      </c>
      <c r="T280" s="92">
        <f t="shared" si="90"/>
        <v>0</v>
      </c>
      <c r="U280" s="92">
        <f t="shared" si="90"/>
        <v>0</v>
      </c>
      <c r="V280" s="92">
        <f t="shared" si="90"/>
        <v>0</v>
      </c>
      <c r="W280" s="92">
        <f t="shared" si="90"/>
        <v>0</v>
      </c>
      <c r="X280" s="92">
        <f t="shared" si="90"/>
        <v>0</v>
      </c>
      <c r="Y280" s="92">
        <f t="shared" si="90"/>
        <v>0</v>
      </c>
      <c r="Z280" s="92">
        <f t="shared" si="90"/>
        <v>0</v>
      </c>
      <c r="AA280" s="92">
        <f t="shared" si="90"/>
        <v>0</v>
      </c>
      <c r="AB280" s="92">
        <f t="shared" si="90"/>
        <v>0</v>
      </c>
      <c r="AC280" s="92">
        <f t="shared" si="90"/>
        <v>0</v>
      </c>
      <c r="AD280" s="92">
        <f t="shared" si="90"/>
        <v>8.2461000000000002</v>
      </c>
      <c r="AE280" s="92">
        <f t="shared" si="90"/>
        <v>0</v>
      </c>
      <c r="AF280" s="92">
        <f t="shared" si="90"/>
        <v>0</v>
      </c>
      <c r="AG280" s="92" t="e">
        <f t="shared" si="90"/>
        <v>#VALUE!</v>
      </c>
      <c r="AH280" s="92" t="e">
        <f t="shared" si="90"/>
        <v>#VALUE!</v>
      </c>
      <c r="AI280" s="92" t="e">
        <f t="shared" si="90"/>
        <v>#VALUE!</v>
      </c>
      <c r="AJ280" s="92">
        <f t="shared" si="90"/>
        <v>0</v>
      </c>
      <c r="AK280" s="92">
        <f t="shared" si="90"/>
        <v>0</v>
      </c>
      <c r="AL280" s="92">
        <f t="shared" si="90"/>
        <v>0.36880000000000002</v>
      </c>
      <c r="AM280" s="92">
        <f t="shared" si="90"/>
        <v>0</v>
      </c>
      <c r="AN280" s="92">
        <f t="shared" si="90"/>
        <v>0</v>
      </c>
      <c r="AO280" s="92">
        <f t="shared" si="90"/>
        <v>0</v>
      </c>
      <c r="AP280" s="92">
        <f t="shared" si="90"/>
        <v>0</v>
      </c>
      <c r="AQ280" s="92">
        <f t="shared" si="90"/>
        <v>0.2155</v>
      </c>
      <c r="AR280" s="92">
        <f t="shared" si="90"/>
        <v>0</v>
      </c>
      <c r="AS280" s="92">
        <f t="shared" si="90"/>
        <v>7.4994000000000005</v>
      </c>
      <c r="AT280" s="92">
        <f t="shared" si="90"/>
        <v>0.16240000000000002</v>
      </c>
      <c r="AU280" s="92">
        <f t="shared" si="90"/>
        <v>0</v>
      </c>
      <c r="AV280" s="92">
        <f t="shared" si="90"/>
        <v>0</v>
      </c>
      <c r="AW280" s="92">
        <f t="shared" si="90"/>
        <v>0</v>
      </c>
      <c r="AX280" s="92">
        <f t="shared" si="90"/>
        <v>0</v>
      </c>
      <c r="AY280" s="92">
        <f t="shared" si="90"/>
        <v>0</v>
      </c>
      <c r="AZ280" s="92">
        <f t="shared" si="90"/>
        <v>0</v>
      </c>
      <c r="BA280" s="92">
        <f t="shared" si="90"/>
        <v>0.98640000000000005</v>
      </c>
      <c r="BB280" s="92">
        <f t="shared" si="90"/>
        <v>8.863999999999999</v>
      </c>
      <c r="BC280" s="92" t="e">
        <f t="shared" si="90"/>
        <v>#VALUE!</v>
      </c>
      <c r="BD280" s="92" t="e">
        <f t="shared" si="90"/>
        <v>#VALUE!</v>
      </c>
      <c r="BE280" s="92" t="e">
        <f t="shared" si="90"/>
        <v>#VALUE!</v>
      </c>
      <c r="BF280" s="92" t="e">
        <f t="shared" si="90"/>
        <v>#VALUE!</v>
      </c>
      <c r="BG280" s="92">
        <f t="shared" si="90"/>
        <v>0</v>
      </c>
      <c r="BH280" s="92">
        <f t="shared" si="90"/>
        <v>0</v>
      </c>
      <c r="BI280" s="92">
        <f t="shared" si="90"/>
        <v>1.2950000000000002</v>
      </c>
      <c r="BJ280" s="92">
        <f t="shared" si="90"/>
        <v>0</v>
      </c>
      <c r="BK280" s="92">
        <f t="shared" si="90"/>
        <v>0.5</v>
      </c>
      <c r="BL280" s="92">
        <f t="shared" si="90"/>
        <v>0</v>
      </c>
      <c r="BM280" s="92">
        <f t="shared" si="90"/>
        <v>0</v>
      </c>
      <c r="BN280" s="92">
        <f t="shared" si="90"/>
        <v>0</v>
      </c>
      <c r="BO280" s="92">
        <f t="shared" si="90"/>
        <v>0</v>
      </c>
      <c r="BP280" s="92">
        <f t="shared" si="90"/>
        <v>0</v>
      </c>
      <c r="BQ280" s="92">
        <f t="shared" si="90"/>
        <v>0</v>
      </c>
      <c r="BR280" s="92">
        <f t="shared" si="90"/>
        <v>0</v>
      </c>
      <c r="BS280" s="92">
        <f t="shared" si="90"/>
        <v>0</v>
      </c>
      <c r="BT280" s="92">
        <f t="shared" si="90"/>
        <v>7.069</v>
      </c>
      <c r="BU280" s="92">
        <f t="shared" si="90"/>
        <v>0.123</v>
      </c>
      <c r="BV280" s="92">
        <f t="shared" ref="BV280:BZ280" si="91">BV263*0.041868</f>
        <v>0</v>
      </c>
      <c r="BW280" s="92">
        <f t="shared" si="91"/>
        <v>0.123</v>
      </c>
      <c r="BX280" s="92" t="e">
        <f t="shared" si="91"/>
        <v>#VALUE!</v>
      </c>
      <c r="BY280" s="92">
        <f t="shared" si="91"/>
        <v>12.056000000000001</v>
      </c>
      <c r="BZ280" s="92">
        <f t="shared" si="91"/>
        <v>93.801600000000008</v>
      </c>
    </row>
    <row r="281" spans="1:78" s="95" customFormat="1" ht="11.25" customHeight="1" x14ac:dyDescent="0.25">
      <c r="A281" s="87"/>
      <c r="B281" s="3" t="s">
        <v>99</v>
      </c>
      <c r="C281" s="89" t="s">
        <v>102</v>
      </c>
      <c r="D281" s="89"/>
      <c r="E281" s="89"/>
      <c r="F281" s="89"/>
      <c r="G281" s="90"/>
      <c r="H281" s="91" t="s">
        <v>103</v>
      </c>
      <c r="I281" s="92">
        <f>I264*0.041868</f>
        <v>165.69530417600001</v>
      </c>
      <c r="J281" s="92">
        <f t="shared" ref="J281:BU281" si="92">J264*0.041868</f>
        <v>0</v>
      </c>
      <c r="K281" s="92">
        <f t="shared" si="92"/>
        <v>0</v>
      </c>
      <c r="L281" s="92">
        <f t="shared" si="92"/>
        <v>0</v>
      </c>
      <c r="M281" s="92">
        <f t="shared" si="92"/>
        <v>0</v>
      </c>
      <c r="N281" s="92">
        <f t="shared" si="92"/>
        <v>0</v>
      </c>
      <c r="O281" s="92">
        <f t="shared" si="92"/>
        <v>0</v>
      </c>
      <c r="P281" s="92">
        <f t="shared" si="92"/>
        <v>0</v>
      </c>
      <c r="Q281" s="92">
        <f t="shared" si="92"/>
        <v>0</v>
      </c>
      <c r="R281" s="92">
        <f t="shared" si="92"/>
        <v>0</v>
      </c>
      <c r="S281" s="92">
        <f t="shared" si="92"/>
        <v>0</v>
      </c>
      <c r="T281" s="92">
        <f t="shared" si="92"/>
        <v>0</v>
      </c>
      <c r="U281" s="92">
        <f t="shared" si="92"/>
        <v>9.2700000000000005E-2</v>
      </c>
      <c r="V281" s="92">
        <f t="shared" si="92"/>
        <v>9.2700000000000005E-2</v>
      </c>
      <c r="W281" s="92">
        <f t="shared" si="92"/>
        <v>0</v>
      </c>
      <c r="X281" s="92">
        <f t="shared" si="92"/>
        <v>0</v>
      </c>
      <c r="Y281" s="92">
        <f t="shared" si="92"/>
        <v>0</v>
      </c>
      <c r="Z281" s="92">
        <f t="shared" si="92"/>
        <v>0</v>
      </c>
      <c r="AA281" s="92">
        <f t="shared" si="92"/>
        <v>0</v>
      </c>
      <c r="AB281" s="92">
        <f t="shared" si="92"/>
        <v>0</v>
      </c>
      <c r="AC281" s="92">
        <f t="shared" si="92"/>
        <v>0</v>
      </c>
      <c r="AD281" s="92">
        <f t="shared" si="92"/>
        <v>11.1482028</v>
      </c>
      <c r="AE281" s="92">
        <f t="shared" si="92"/>
        <v>0</v>
      </c>
      <c r="AF281" s="92">
        <f t="shared" si="92"/>
        <v>0</v>
      </c>
      <c r="AG281" s="92" t="e">
        <f t="shared" si="92"/>
        <v>#VALUE!</v>
      </c>
      <c r="AH281" s="92" t="e">
        <f t="shared" si="92"/>
        <v>#VALUE!</v>
      </c>
      <c r="AI281" s="92" t="e">
        <f t="shared" si="92"/>
        <v>#VALUE!</v>
      </c>
      <c r="AJ281" s="92">
        <f t="shared" si="92"/>
        <v>0</v>
      </c>
      <c r="AK281" s="92">
        <f t="shared" si="92"/>
        <v>0</v>
      </c>
      <c r="AL281" s="92">
        <f t="shared" si="92"/>
        <v>1.0279235999999998</v>
      </c>
      <c r="AM281" s="92">
        <f t="shared" si="92"/>
        <v>2.7450051999999996</v>
      </c>
      <c r="AN281" s="92">
        <f t="shared" si="92"/>
        <v>0</v>
      </c>
      <c r="AO281" s="92">
        <f t="shared" si="92"/>
        <v>0</v>
      </c>
      <c r="AP281" s="92">
        <f t="shared" si="92"/>
        <v>0</v>
      </c>
      <c r="AQ281" s="92">
        <f t="shared" si="92"/>
        <v>0</v>
      </c>
      <c r="AR281" s="92">
        <f t="shared" si="92"/>
        <v>0</v>
      </c>
      <c r="AS281" s="92">
        <f t="shared" si="92"/>
        <v>7.3752740000000001</v>
      </c>
      <c r="AT281" s="92">
        <f t="shared" si="92"/>
        <v>0</v>
      </c>
      <c r="AU281" s="92">
        <f t="shared" si="92"/>
        <v>0</v>
      </c>
      <c r="AV281" s="92">
        <f t="shared" si="92"/>
        <v>0</v>
      </c>
      <c r="AW281" s="92">
        <f t="shared" si="92"/>
        <v>0</v>
      </c>
      <c r="AX281" s="92">
        <f t="shared" si="92"/>
        <v>0</v>
      </c>
      <c r="AY281" s="92">
        <f t="shared" si="92"/>
        <v>0</v>
      </c>
      <c r="AZ281" s="92">
        <f t="shared" si="92"/>
        <v>0</v>
      </c>
      <c r="BA281" s="92">
        <f t="shared" si="92"/>
        <v>4.4316000000000004</v>
      </c>
      <c r="BB281" s="92">
        <f t="shared" si="92"/>
        <v>1.8194013760000001</v>
      </c>
      <c r="BC281" s="92" t="e">
        <f t="shared" si="92"/>
        <v>#VALUE!</v>
      </c>
      <c r="BD281" s="92" t="e">
        <f t="shared" si="92"/>
        <v>#VALUE!</v>
      </c>
      <c r="BE281" s="92" t="e">
        <f t="shared" si="92"/>
        <v>#VALUE!</v>
      </c>
      <c r="BF281" s="92" t="e">
        <f t="shared" si="92"/>
        <v>#VALUE!</v>
      </c>
      <c r="BG281" s="92">
        <f t="shared" si="92"/>
        <v>0</v>
      </c>
      <c r="BH281" s="92">
        <f t="shared" si="92"/>
        <v>0</v>
      </c>
      <c r="BI281" s="92">
        <f t="shared" si="92"/>
        <v>1.21</v>
      </c>
      <c r="BJ281" s="92">
        <f t="shared" si="92"/>
        <v>0</v>
      </c>
      <c r="BK281" s="92">
        <f t="shared" si="92"/>
        <v>0</v>
      </c>
      <c r="BL281" s="92">
        <f t="shared" si="92"/>
        <v>0</v>
      </c>
      <c r="BM281" s="92">
        <f t="shared" si="92"/>
        <v>0</v>
      </c>
      <c r="BN281" s="92">
        <f t="shared" si="92"/>
        <v>0.158139</v>
      </c>
      <c r="BO281" s="92">
        <f t="shared" si="92"/>
        <v>5.9006375999999992E-2</v>
      </c>
      <c r="BP281" s="92">
        <f t="shared" si="92"/>
        <v>0.39225599999999999</v>
      </c>
      <c r="BQ281" s="92">
        <f t="shared" si="92"/>
        <v>0</v>
      </c>
      <c r="BR281" s="92">
        <f t="shared" si="92"/>
        <v>0</v>
      </c>
      <c r="BS281" s="92">
        <f t="shared" si="92"/>
        <v>0</v>
      </c>
      <c r="BT281" s="92">
        <f t="shared" si="92"/>
        <v>0</v>
      </c>
      <c r="BU281" s="92">
        <f t="shared" si="92"/>
        <v>0</v>
      </c>
      <c r="BV281" s="92">
        <f t="shared" ref="BV281:BZ281" si="93">BV264*0.041868</f>
        <v>0</v>
      </c>
      <c r="BW281" s="92">
        <f t="shared" si="93"/>
        <v>0</v>
      </c>
      <c r="BX281" s="92" t="e">
        <f t="shared" si="93"/>
        <v>#VALUE!</v>
      </c>
      <c r="BY281" s="92">
        <f t="shared" si="93"/>
        <v>56.389000000000003</v>
      </c>
      <c r="BZ281" s="92">
        <f t="shared" si="93"/>
        <v>91.814400000000006</v>
      </c>
    </row>
    <row r="282" spans="1:78" x14ac:dyDescent="0.25">
      <c r="B282" s="3" t="s">
        <v>101</v>
      </c>
      <c r="C282" s="89" t="s">
        <v>102</v>
      </c>
      <c r="I282" s="104">
        <f>SUM(I277:I281)</f>
        <v>507.70717817600007</v>
      </c>
    </row>
    <row r="285" spans="1:78" x14ac:dyDescent="0.25">
      <c r="D285" s="97" t="s">
        <v>104</v>
      </c>
      <c r="I285" s="96">
        <f>I282+I274</f>
        <v>1438.601039352</v>
      </c>
    </row>
  </sheetData>
  <mergeCells count="10">
    <mergeCell ref="A104:A107"/>
    <mergeCell ref="A121:A124"/>
    <mergeCell ref="A67:A70"/>
    <mergeCell ref="A84:A87"/>
    <mergeCell ref="A140:A143"/>
    <mergeCell ref="A157:A160"/>
    <mergeCell ref="A176:A179"/>
    <mergeCell ref="A193:A196"/>
    <mergeCell ref="A212:A215"/>
    <mergeCell ref="A229:A232"/>
  </mergeCells>
  <pageMargins left="0" right="0" top="0" bottom="0" header="0" footer="0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33C01-EB7F-4CEC-8FFF-24C54741B5DF}">
  <dimension ref="A1:BK85"/>
  <sheetViews>
    <sheetView tabSelected="1" zoomScale="80" zoomScaleNormal="80" zoomScalePageLayoutView="200" workbookViewId="0">
      <selection activeCell="AA16" sqref="AA16"/>
    </sheetView>
  </sheetViews>
  <sheetFormatPr defaultColWidth="8.85546875" defaultRowHeight="15" x14ac:dyDescent="0.25"/>
  <cols>
    <col min="1" max="1" width="3.42578125" style="20" customWidth="1"/>
    <col min="2" max="2" width="29.5703125" style="20" customWidth="1"/>
    <col min="3" max="14" width="8.85546875" style="20"/>
    <col min="15" max="15" width="8.85546875" style="21"/>
    <col min="16" max="17" width="17" style="20" customWidth="1"/>
    <col min="18" max="18" width="8.85546875" style="20"/>
    <col min="19" max="19" width="15.42578125" style="20" customWidth="1"/>
    <col min="20" max="28" width="8.85546875" style="20"/>
    <col min="29" max="29" width="8.85546875" style="21"/>
    <col min="30" max="41" width="8.85546875" style="20"/>
    <col min="42" max="42" width="8.85546875" style="21"/>
    <col min="43" max="16384" width="8.85546875" style="20"/>
  </cols>
  <sheetData>
    <row r="1" spans="2:42" s="19" customFormat="1" ht="21" x14ac:dyDescent="0.35">
      <c r="B1" s="18" t="s">
        <v>33</v>
      </c>
      <c r="O1" s="18"/>
      <c r="AC1" s="18"/>
      <c r="AP1" s="18"/>
    </row>
    <row r="2" spans="2:42" x14ac:dyDescent="0.25"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42" ht="23.25" x14ac:dyDescent="0.35">
      <c r="B3" s="22"/>
    </row>
    <row r="5" spans="2:42" x14ac:dyDescent="0.25">
      <c r="B5" s="21" t="s">
        <v>34</v>
      </c>
      <c r="C5" s="23" t="s">
        <v>35</v>
      </c>
    </row>
    <row r="6" spans="2:42" x14ac:dyDescent="0.25">
      <c r="B6" s="21" t="s">
        <v>3</v>
      </c>
      <c r="C6" s="23">
        <v>8</v>
      </c>
    </row>
    <row r="7" spans="2:42" x14ac:dyDescent="0.25">
      <c r="B7" s="21" t="s">
        <v>4</v>
      </c>
      <c r="C7" s="23"/>
    </row>
    <row r="8" spans="2:42" x14ac:dyDescent="0.25">
      <c r="B8" s="21" t="s">
        <v>36</v>
      </c>
      <c r="C8" s="23"/>
    </row>
    <row r="9" spans="2:42" ht="23.25" x14ac:dyDescent="0.35">
      <c r="B9" s="21"/>
      <c r="C9" s="24"/>
      <c r="L9" s="22" t="s">
        <v>14</v>
      </c>
      <c r="M9" s="22"/>
    </row>
    <row r="10" spans="2:42" x14ac:dyDescent="0.25">
      <c r="B10" s="21" t="s">
        <v>10</v>
      </c>
      <c r="C10" s="24"/>
    </row>
    <row r="11" spans="2:42" x14ac:dyDescent="0.25">
      <c r="B11" s="21" t="s">
        <v>11</v>
      </c>
      <c r="C11" s="23" t="s">
        <v>12</v>
      </c>
    </row>
    <row r="12" spans="2:42" x14ac:dyDescent="0.25">
      <c r="B12" s="21" t="s">
        <v>13</v>
      </c>
      <c r="C12" s="23"/>
    </row>
    <row r="13" spans="2:42" x14ac:dyDescent="0.25">
      <c r="B13" s="21"/>
      <c r="C13" s="25"/>
    </row>
    <row r="14" spans="2:42" x14ac:dyDescent="0.25">
      <c r="B14" s="21"/>
      <c r="C14" s="25"/>
    </row>
    <row r="15" spans="2:42" x14ac:dyDescent="0.25">
      <c r="B15" s="21"/>
      <c r="C15" s="26"/>
    </row>
    <row r="16" spans="2:42" x14ac:dyDescent="0.25">
      <c r="B16" s="21"/>
      <c r="C16" s="26"/>
    </row>
    <row r="17" spans="2:40" x14ac:dyDescent="0.25">
      <c r="B17" s="21"/>
      <c r="C17" s="25"/>
    </row>
    <row r="18" spans="2:40" x14ac:dyDescent="0.25">
      <c r="B18" s="21"/>
      <c r="X18" s="27"/>
      <c r="Y18" s="27"/>
    </row>
    <row r="19" spans="2:40" x14ac:dyDescent="0.25">
      <c r="P19" s="28"/>
      <c r="Q19" s="28"/>
      <c r="R19" s="29"/>
      <c r="S19" s="28"/>
      <c r="T19" s="28"/>
      <c r="U19" s="28"/>
      <c r="V19" s="28"/>
      <c r="W19" s="28"/>
      <c r="X19" s="28"/>
      <c r="Y19" s="28"/>
      <c r="Z19" s="28"/>
      <c r="AA19" s="28"/>
      <c r="AC19" s="30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</row>
    <row r="20" spans="2:40" ht="23.25" x14ac:dyDescent="0.35">
      <c r="B20" s="22" t="s">
        <v>15</v>
      </c>
      <c r="C20" s="31"/>
      <c r="P20" s="32"/>
      <c r="Q20" s="24"/>
      <c r="R20" s="29"/>
      <c r="S20" s="32"/>
      <c r="T20" s="28"/>
      <c r="U20" s="28"/>
      <c r="V20" s="28"/>
      <c r="W20" s="28"/>
      <c r="X20" s="28"/>
      <c r="Y20" s="28"/>
      <c r="Z20" s="28"/>
      <c r="AA20" s="28"/>
      <c r="AC20" s="30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</row>
    <row r="21" spans="2:40" x14ac:dyDescent="0.25">
      <c r="B21" s="20" t="s">
        <v>37</v>
      </c>
      <c r="H21" s="21"/>
      <c r="P21" s="33"/>
      <c r="Q21" s="33"/>
      <c r="R21" s="29"/>
      <c r="S21" s="32"/>
      <c r="V21" s="28"/>
      <c r="W21" s="28"/>
      <c r="X21" s="28"/>
      <c r="Y21" s="28"/>
      <c r="Z21" s="28"/>
      <c r="AA21" s="28"/>
      <c r="AC21" s="30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</row>
    <row r="22" spans="2:40" x14ac:dyDescent="0.25">
      <c r="B22" s="20" t="s">
        <v>38</v>
      </c>
      <c r="H22" s="21"/>
      <c r="P22" s="24"/>
      <c r="Q22" s="24"/>
      <c r="R22" s="29"/>
      <c r="S22" s="24"/>
      <c r="V22" s="28"/>
      <c r="W22" s="28"/>
      <c r="X22" s="28"/>
      <c r="Y22" s="28"/>
      <c r="Z22" s="28"/>
      <c r="AA22" s="28"/>
      <c r="AC22" s="30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</row>
    <row r="23" spans="2:40" x14ac:dyDescent="0.25">
      <c r="B23" s="23"/>
      <c r="F23" s="24"/>
      <c r="G23" s="24"/>
      <c r="H23" s="23"/>
      <c r="P23" s="24"/>
      <c r="Q23" s="29"/>
      <c r="R23" s="29"/>
      <c r="S23" s="32"/>
      <c r="V23" s="28"/>
      <c r="W23" s="28"/>
      <c r="X23" s="28"/>
      <c r="Y23" s="28"/>
      <c r="Z23" s="28"/>
      <c r="AA23" s="28"/>
      <c r="AC23" s="30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</row>
    <row r="24" spans="2:40" x14ac:dyDescent="0.25">
      <c r="B24" s="34"/>
      <c r="C24" s="34" t="s">
        <v>21</v>
      </c>
      <c r="D24" s="34" t="s">
        <v>25</v>
      </c>
      <c r="E24" s="34"/>
      <c r="F24" s="24"/>
      <c r="G24" s="24"/>
      <c r="H24" s="24"/>
      <c r="P24" s="24"/>
      <c r="Q24" s="29"/>
      <c r="R24" s="29"/>
      <c r="S24" s="32"/>
      <c r="V24" s="28"/>
      <c r="W24" s="28"/>
      <c r="X24" s="28"/>
      <c r="Y24" s="28"/>
      <c r="Z24" s="28"/>
      <c r="AA24" s="28"/>
      <c r="AC24" s="30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</row>
    <row r="25" spans="2:40" x14ac:dyDescent="0.25">
      <c r="B25" s="34"/>
      <c r="C25" s="34">
        <v>2013</v>
      </c>
      <c r="D25" s="34">
        <v>2050</v>
      </c>
      <c r="E25" s="34"/>
      <c r="F25" s="24"/>
      <c r="G25" s="24"/>
      <c r="H25" s="24"/>
      <c r="P25" s="24"/>
      <c r="Q25" s="29"/>
      <c r="R25" s="29"/>
      <c r="S25" s="32"/>
      <c r="V25" s="28"/>
      <c r="W25" s="28"/>
      <c r="X25" s="28"/>
      <c r="Y25" s="28"/>
      <c r="Z25" s="28"/>
      <c r="AA25" s="28"/>
      <c r="AC25" s="30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</row>
    <row r="26" spans="2:40" x14ac:dyDescent="0.25">
      <c r="B26" s="34" t="s">
        <v>26</v>
      </c>
      <c r="C26" s="35">
        <v>794.37433512745406</v>
      </c>
      <c r="D26" s="35">
        <v>440.76424084259793</v>
      </c>
      <c r="E26" s="34"/>
      <c r="F26" s="36"/>
      <c r="G26" s="37"/>
      <c r="H26" s="24"/>
      <c r="I26" s="38"/>
      <c r="J26" s="38"/>
      <c r="P26" s="24"/>
      <c r="Q26" s="29"/>
      <c r="R26" s="29"/>
      <c r="S26" s="32"/>
      <c r="V26" s="28"/>
      <c r="W26" s="28"/>
      <c r="X26" s="28"/>
      <c r="Y26" s="28"/>
      <c r="Z26" s="28"/>
      <c r="AA26" s="28"/>
      <c r="AC26" s="30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</row>
    <row r="27" spans="2:40" x14ac:dyDescent="0.25">
      <c r="B27" s="34" t="s">
        <v>27</v>
      </c>
      <c r="C27" s="35">
        <v>47.477856380901386</v>
      </c>
      <c r="D27" s="35">
        <v>42.301614462820517</v>
      </c>
      <c r="E27" s="34"/>
      <c r="F27" s="36"/>
      <c r="G27" s="37"/>
      <c r="H27" s="24"/>
      <c r="I27" s="38"/>
      <c r="J27" s="38"/>
      <c r="P27" s="24"/>
      <c r="Q27" s="29"/>
      <c r="R27" s="29"/>
      <c r="S27" s="32"/>
      <c r="V27" s="28"/>
      <c r="W27" s="28"/>
      <c r="X27" s="28"/>
      <c r="Y27" s="28"/>
      <c r="Z27" s="28"/>
      <c r="AA27" s="28"/>
      <c r="AC27" s="30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</row>
    <row r="28" spans="2:40" x14ac:dyDescent="0.25">
      <c r="B28" s="35" t="s">
        <v>28</v>
      </c>
      <c r="C28" s="35">
        <v>173.54328774512422</v>
      </c>
      <c r="D28" s="35">
        <v>161.2237798353197</v>
      </c>
      <c r="E28" s="34"/>
      <c r="F28" s="36"/>
      <c r="G28" s="37"/>
      <c r="H28" s="29"/>
      <c r="I28" s="38"/>
      <c r="J28" s="38"/>
      <c r="P28" s="24"/>
      <c r="Q28" s="29"/>
      <c r="R28" s="29"/>
      <c r="S28" s="32"/>
      <c r="V28" s="28"/>
      <c r="W28" s="28"/>
      <c r="X28" s="28"/>
      <c r="Y28" s="28"/>
      <c r="Z28" s="28"/>
      <c r="AA28" s="28"/>
      <c r="AC28" s="30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</row>
    <row r="29" spans="2:40" x14ac:dyDescent="0.25">
      <c r="B29" s="35" t="s">
        <v>29</v>
      </c>
      <c r="C29" s="35">
        <v>108.9801494367735</v>
      </c>
      <c r="D29" s="35">
        <v>57.940213477164356</v>
      </c>
      <c r="E29" s="34"/>
      <c r="F29" s="36"/>
      <c r="G29" s="37"/>
      <c r="H29" s="29"/>
      <c r="I29" s="38"/>
      <c r="J29" s="38"/>
      <c r="P29" s="24"/>
      <c r="Q29" s="29"/>
      <c r="R29" s="29"/>
      <c r="S29" s="32"/>
      <c r="V29" s="28"/>
      <c r="W29" s="28"/>
      <c r="X29" s="28"/>
      <c r="Y29" s="28"/>
      <c r="Z29" s="28"/>
      <c r="AA29" s="28"/>
      <c r="AC29" s="30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</row>
    <row r="30" spans="2:40" x14ac:dyDescent="0.25">
      <c r="B30" s="35" t="s">
        <v>30</v>
      </c>
      <c r="C30" s="35">
        <v>16.167111204982973</v>
      </c>
      <c r="D30" s="39">
        <v>19.064160223588988</v>
      </c>
      <c r="E30" s="34"/>
      <c r="F30" s="36"/>
      <c r="G30" s="37"/>
      <c r="H30" s="29"/>
      <c r="I30" s="29"/>
      <c r="J30" s="40"/>
      <c r="K30" s="29"/>
      <c r="L30" s="23"/>
      <c r="M30" s="33"/>
      <c r="N30" s="33"/>
      <c r="O30" s="32"/>
      <c r="P30" s="24"/>
      <c r="Q30" s="24"/>
      <c r="R30" s="29"/>
      <c r="S30" s="32"/>
      <c r="V30" s="28"/>
      <c r="W30" s="28"/>
      <c r="X30" s="28"/>
      <c r="Y30" s="28"/>
      <c r="Z30" s="28"/>
      <c r="AA30" s="28"/>
      <c r="AC30" s="30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</row>
    <row r="31" spans="2:40" x14ac:dyDescent="0.25">
      <c r="B31" s="35" t="s">
        <v>31</v>
      </c>
      <c r="C31" s="35">
        <v>113.32746946383253</v>
      </c>
      <c r="D31" s="39">
        <v>119.1404063067738</v>
      </c>
      <c r="E31" s="34"/>
      <c r="F31" s="36"/>
      <c r="G31" s="37"/>
      <c r="H31" s="29"/>
      <c r="I31" s="29"/>
      <c r="J31" s="40"/>
      <c r="K31" s="29"/>
      <c r="L31" s="23"/>
      <c r="M31" s="23"/>
      <c r="N31" s="29"/>
      <c r="O31" s="32"/>
      <c r="P31" s="24"/>
      <c r="Q31" s="24"/>
      <c r="R31" s="29"/>
      <c r="S31" s="32"/>
      <c r="V31" s="28"/>
      <c r="W31" s="28"/>
      <c r="X31" s="28"/>
      <c r="Y31" s="28"/>
      <c r="Z31" s="28"/>
      <c r="AA31" s="28"/>
      <c r="AC31" s="30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</row>
    <row r="32" spans="2:40" x14ac:dyDescent="0.25">
      <c r="B32" s="35" t="s">
        <v>32</v>
      </c>
      <c r="C32" s="35">
        <v>127.91782132816883</v>
      </c>
      <c r="D32" s="39">
        <v>174.70635115208782</v>
      </c>
      <c r="E32" s="34"/>
      <c r="F32" s="36"/>
      <c r="G32" s="37"/>
      <c r="H32" s="29"/>
      <c r="I32" s="29"/>
      <c r="J32" s="40"/>
      <c r="K32" s="29"/>
      <c r="L32" s="29"/>
      <c r="M32" s="29"/>
      <c r="N32" s="29"/>
      <c r="O32" s="24"/>
      <c r="P32" s="29"/>
      <c r="Q32" s="29"/>
      <c r="R32" s="24"/>
      <c r="S32" s="24"/>
      <c r="V32" s="28"/>
      <c r="W32" s="28"/>
      <c r="X32" s="28"/>
      <c r="Y32" s="28"/>
      <c r="Z32" s="28"/>
      <c r="AA32" s="28"/>
      <c r="AC32" s="30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</row>
    <row r="33" spans="2:63" x14ac:dyDescent="0.25">
      <c r="B33" s="34"/>
      <c r="C33" s="34"/>
      <c r="D33" s="34"/>
      <c r="E33" s="34"/>
      <c r="I33" s="24"/>
      <c r="J33" s="40"/>
      <c r="K33" s="29"/>
      <c r="L33" s="29"/>
      <c r="M33" s="29"/>
      <c r="N33" s="32"/>
      <c r="O33" s="24"/>
      <c r="P33" s="29"/>
      <c r="Q33" s="29"/>
      <c r="R33" s="24"/>
      <c r="S33" s="32"/>
      <c r="T33" s="41"/>
      <c r="V33" s="28"/>
      <c r="W33" s="28"/>
      <c r="X33" s="28"/>
      <c r="Y33" s="28"/>
      <c r="Z33" s="28"/>
      <c r="AA33" s="28"/>
      <c r="AC33" s="30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P33" s="20"/>
    </row>
    <row r="34" spans="2:63" x14ac:dyDescent="0.25">
      <c r="B34" s="20" t="s">
        <v>39</v>
      </c>
      <c r="P34" s="41"/>
      <c r="Q34" s="41"/>
      <c r="R34" s="41"/>
      <c r="S34" s="41"/>
      <c r="T34" s="42"/>
      <c r="U34" s="28"/>
      <c r="V34" s="28"/>
      <c r="W34" s="28"/>
      <c r="X34" s="28"/>
      <c r="Y34" s="28"/>
      <c r="Z34" s="28"/>
      <c r="AA34" s="28"/>
      <c r="AC34" s="30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P34" s="20"/>
    </row>
    <row r="35" spans="2:63" x14ac:dyDescent="0.25">
      <c r="B35" s="20" t="s">
        <v>40</v>
      </c>
      <c r="P35" s="41"/>
      <c r="Q35" s="41"/>
      <c r="R35" s="41"/>
      <c r="S35" s="41"/>
      <c r="T35" s="41"/>
      <c r="AP35" s="20"/>
    </row>
    <row r="36" spans="2:63" x14ac:dyDescent="0.25">
      <c r="C36" s="20">
        <v>1990</v>
      </c>
      <c r="D36" s="20">
        <v>1991</v>
      </c>
      <c r="E36" s="20">
        <v>1992</v>
      </c>
      <c r="F36" s="20">
        <v>1993</v>
      </c>
      <c r="G36" s="20">
        <v>1994</v>
      </c>
      <c r="H36" s="20">
        <v>1995</v>
      </c>
      <c r="I36" s="20">
        <v>1996</v>
      </c>
      <c r="J36" s="20">
        <v>1997</v>
      </c>
      <c r="K36" s="20">
        <v>1998</v>
      </c>
      <c r="L36" s="20">
        <v>1999</v>
      </c>
      <c r="M36" s="20">
        <v>2000</v>
      </c>
      <c r="N36" s="20">
        <v>2001</v>
      </c>
      <c r="O36" s="20">
        <v>2002</v>
      </c>
      <c r="P36" s="41">
        <v>2003</v>
      </c>
      <c r="Q36" s="41">
        <v>2004</v>
      </c>
      <c r="R36" s="41">
        <v>2005</v>
      </c>
      <c r="S36" s="41">
        <v>2006</v>
      </c>
      <c r="T36" s="41">
        <v>2007</v>
      </c>
      <c r="U36" s="20">
        <v>2008</v>
      </c>
      <c r="V36" s="20">
        <v>2009</v>
      </c>
      <c r="W36" s="20">
        <v>2010</v>
      </c>
      <c r="X36" s="20">
        <v>2011</v>
      </c>
      <c r="Y36" s="20">
        <v>2012</v>
      </c>
      <c r="Z36" s="20">
        <v>2013</v>
      </c>
      <c r="AA36" s="20">
        <v>2014</v>
      </c>
      <c r="AB36" s="20">
        <v>2015</v>
      </c>
      <c r="AC36" s="20">
        <v>2016</v>
      </c>
      <c r="AD36" s="20">
        <v>2017</v>
      </c>
      <c r="AE36" s="20">
        <v>2018</v>
      </c>
      <c r="AF36" s="20">
        <v>2019</v>
      </c>
      <c r="AG36" s="20">
        <v>2020</v>
      </c>
      <c r="AH36" s="20">
        <v>2021</v>
      </c>
      <c r="AI36" s="20">
        <v>2022</v>
      </c>
      <c r="AJ36" s="20">
        <v>2023</v>
      </c>
      <c r="AK36" s="20">
        <v>2024</v>
      </c>
      <c r="AL36" s="20">
        <v>2025</v>
      </c>
      <c r="AM36" s="20">
        <v>2026</v>
      </c>
      <c r="AN36" s="20">
        <v>2027</v>
      </c>
      <c r="AO36" s="20">
        <v>2028</v>
      </c>
      <c r="AP36" s="20">
        <v>2029</v>
      </c>
      <c r="AQ36" s="20">
        <v>2030</v>
      </c>
      <c r="AR36" s="20">
        <v>2031</v>
      </c>
      <c r="AS36" s="20">
        <v>2032</v>
      </c>
      <c r="AT36" s="20">
        <v>2033</v>
      </c>
      <c r="AU36" s="20">
        <v>2034</v>
      </c>
      <c r="AV36" s="20">
        <v>2035</v>
      </c>
      <c r="AW36" s="20">
        <v>2036</v>
      </c>
      <c r="AX36" s="20">
        <v>2037</v>
      </c>
      <c r="AY36" s="20">
        <v>2038</v>
      </c>
      <c r="AZ36" s="20">
        <v>2039</v>
      </c>
      <c r="BA36" s="20">
        <v>2040</v>
      </c>
      <c r="BB36" s="20">
        <v>2041</v>
      </c>
      <c r="BC36" s="20">
        <v>2042</v>
      </c>
      <c r="BD36" s="20">
        <v>2043</v>
      </c>
      <c r="BE36" s="20">
        <v>2044</v>
      </c>
      <c r="BF36" s="20">
        <v>2045</v>
      </c>
      <c r="BG36" s="20">
        <v>2046</v>
      </c>
      <c r="BH36" s="20">
        <v>2047</v>
      </c>
      <c r="BI36" s="20">
        <v>2048</v>
      </c>
      <c r="BJ36" s="20">
        <v>2049</v>
      </c>
      <c r="BK36" s="20">
        <v>2050</v>
      </c>
    </row>
    <row r="37" spans="2:63" x14ac:dyDescent="0.25">
      <c r="B37" s="20" t="s">
        <v>41</v>
      </c>
      <c r="C37" s="38">
        <v>225.70627559086125</v>
      </c>
      <c r="D37" s="38">
        <v>227.00300757326491</v>
      </c>
      <c r="E37" s="38">
        <v>219.65477877140418</v>
      </c>
      <c r="F37" s="38">
        <v>229.8080882502363</v>
      </c>
      <c r="G37" s="38">
        <v>229.4825560069865</v>
      </c>
      <c r="H37" s="38">
        <v>228.01755607810293</v>
      </c>
      <c r="I37" s="38">
        <v>237.45764064692696</v>
      </c>
      <c r="J37" s="38">
        <v>227.59655086647098</v>
      </c>
      <c r="K37" s="38">
        <v>227.38571628017962</v>
      </c>
      <c r="L37" s="38">
        <v>221.95415773855385</v>
      </c>
      <c r="M37" s="38">
        <v>215.0969389812301</v>
      </c>
      <c r="N37" s="38">
        <v>219.43275241938019</v>
      </c>
      <c r="O37" s="38">
        <v>205.91692784240558</v>
      </c>
      <c r="P37" s="43">
        <v>215.34320116299259</v>
      </c>
      <c r="Q37" s="43">
        <v>211.84689585123155</v>
      </c>
      <c r="R37" s="43">
        <v>214.20204853105108</v>
      </c>
      <c r="S37" s="43">
        <v>209.73325120045473</v>
      </c>
      <c r="T37" s="43">
        <v>205.73415252875225</v>
      </c>
      <c r="U37" s="38">
        <v>200.64493611687118</v>
      </c>
      <c r="V37" s="38">
        <v>204.42587933250371</v>
      </c>
      <c r="W37" s="38">
        <v>218.1862644310466</v>
      </c>
      <c r="X37" s="38">
        <v>193.11045223114127</v>
      </c>
      <c r="Y37" s="38">
        <v>197.75563782789189</v>
      </c>
      <c r="Z37" s="38">
        <v>191.02769277207665</v>
      </c>
      <c r="AA37" s="38">
        <v>183.44317417609821</v>
      </c>
      <c r="AB37" s="38">
        <v>181.94883009675249</v>
      </c>
      <c r="AC37" s="20">
        <v>178.36991764978197</v>
      </c>
      <c r="AD37" s="20">
        <v>174.79100520281145</v>
      </c>
      <c r="AE37" s="20">
        <v>171.21209275584093</v>
      </c>
      <c r="AF37" s="20">
        <v>167.63318030887041</v>
      </c>
      <c r="AG37" s="38">
        <v>164.05426786189992</v>
      </c>
      <c r="AH37" s="20">
        <v>160.99044269067352</v>
      </c>
      <c r="AI37" s="20">
        <v>157.92661751944712</v>
      </c>
      <c r="AJ37" s="20">
        <v>154.86279234822072</v>
      </c>
      <c r="AK37" s="20">
        <v>151.79896717699432</v>
      </c>
      <c r="AL37" s="38">
        <v>148.73514200576795</v>
      </c>
      <c r="AM37" s="20">
        <v>145.64983658250239</v>
      </c>
      <c r="AN37" s="20">
        <v>142.56453115923682</v>
      </c>
      <c r="AO37" s="20">
        <v>139.47922573597126</v>
      </c>
      <c r="AP37" s="20">
        <v>136.39392031270569</v>
      </c>
      <c r="AQ37" s="38">
        <v>133.30861488944018</v>
      </c>
      <c r="AR37" s="20">
        <v>131.01812521374231</v>
      </c>
      <c r="AS37" s="20">
        <v>128.72763553804444</v>
      </c>
      <c r="AT37" s="20">
        <v>126.43714586234657</v>
      </c>
      <c r="AU37" s="20">
        <v>124.1466561866487</v>
      </c>
      <c r="AV37" s="38">
        <v>121.85616651095086</v>
      </c>
      <c r="AW37" s="20">
        <v>119.56977634420984</v>
      </c>
      <c r="AX37" s="20">
        <v>117.28338617746883</v>
      </c>
      <c r="AY37" s="20">
        <v>114.99699601072781</v>
      </c>
      <c r="AZ37" s="20">
        <v>112.7106058439868</v>
      </c>
      <c r="BA37" s="38">
        <v>110.42421567724575</v>
      </c>
      <c r="BB37" s="20">
        <v>108.18415662517808</v>
      </c>
      <c r="BC37" s="20">
        <v>105.9440975731104</v>
      </c>
      <c r="BD37" s="20">
        <v>103.70403852104272</v>
      </c>
      <c r="BE37" s="20">
        <v>101.46397946897504</v>
      </c>
      <c r="BF37" s="38">
        <v>99.223920416907376</v>
      </c>
      <c r="BG37" s="20">
        <v>97.215671771486413</v>
      </c>
      <c r="BH37" s="20">
        <v>95.20742312606545</v>
      </c>
      <c r="BI37" s="20">
        <v>93.199174480644487</v>
      </c>
      <c r="BJ37" s="20">
        <v>91.190925835223524</v>
      </c>
      <c r="BK37" s="38">
        <v>89.182677189802547</v>
      </c>
    </row>
    <row r="38" spans="2:63" x14ac:dyDescent="0.25">
      <c r="B38" s="20" t="s">
        <v>42</v>
      </c>
      <c r="C38" s="38">
        <v>245.04231576236603</v>
      </c>
      <c r="D38" s="38">
        <v>242.29197134032643</v>
      </c>
      <c r="E38" s="38">
        <v>258.84320469042314</v>
      </c>
      <c r="F38" s="38">
        <v>263.88253918053579</v>
      </c>
      <c r="G38" s="38">
        <v>265.21671733971539</v>
      </c>
      <c r="H38" s="38">
        <v>296.68041549123416</v>
      </c>
      <c r="I38" s="38">
        <v>323.25908624373409</v>
      </c>
      <c r="J38" s="38">
        <v>301.64361377450348</v>
      </c>
      <c r="K38" s="38">
        <v>301.4471110693728</v>
      </c>
      <c r="L38" s="38">
        <v>302.90590951039479</v>
      </c>
      <c r="M38" s="38">
        <v>287.20217655552574</v>
      </c>
      <c r="N38" s="38">
        <v>316.36190434287289</v>
      </c>
      <c r="O38" s="38">
        <v>320.55247457672056</v>
      </c>
      <c r="P38" s="43">
        <v>306.6851937444805</v>
      </c>
      <c r="Q38" s="43">
        <v>295.45415526302014</v>
      </c>
      <c r="R38" s="43">
        <v>287.84416975581479</v>
      </c>
      <c r="S38" s="43">
        <v>288.56334972764114</v>
      </c>
      <c r="T38" s="43">
        <v>289.22982771395436</v>
      </c>
      <c r="U38" s="38">
        <v>286.46118285008282</v>
      </c>
      <c r="V38" s="38">
        <v>298.16144542422791</v>
      </c>
      <c r="W38" s="38">
        <v>322.968448412562</v>
      </c>
      <c r="X38" s="38">
        <v>298.84417531724915</v>
      </c>
      <c r="Y38" s="38">
        <v>298.71042543333363</v>
      </c>
      <c r="Z38" s="38">
        <v>291.37264138339782</v>
      </c>
      <c r="AA38" s="38">
        <v>287.50591990263706</v>
      </c>
      <c r="AB38" s="38">
        <v>289.54789226798312</v>
      </c>
      <c r="AC38" s="20">
        <v>287.84442110850574</v>
      </c>
      <c r="AD38" s="20">
        <v>286.14094994902837</v>
      </c>
      <c r="AE38" s="20">
        <v>284.43747878955099</v>
      </c>
      <c r="AF38" s="20">
        <v>282.73400763007362</v>
      </c>
      <c r="AG38" s="38">
        <v>281.03053647059619</v>
      </c>
      <c r="AH38" s="20">
        <v>279.12657259020142</v>
      </c>
      <c r="AI38" s="20">
        <v>277.22260870980665</v>
      </c>
      <c r="AJ38" s="20">
        <v>275.31864482941188</v>
      </c>
      <c r="AK38" s="20">
        <v>273.41468094901711</v>
      </c>
      <c r="AL38" s="38">
        <v>271.51071706862245</v>
      </c>
      <c r="AM38" s="20">
        <v>269.51322831704749</v>
      </c>
      <c r="AN38" s="20">
        <v>267.51573956547253</v>
      </c>
      <c r="AO38" s="20">
        <v>265.51825081389757</v>
      </c>
      <c r="AP38" s="20">
        <v>263.5207620623226</v>
      </c>
      <c r="AQ38" s="38">
        <v>261.52327331074758</v>
      </c>
      <c r="AR38" s="20">
        <v>260.2660670588196</v>
      </c>
      <c r="AS38" s="20">
        <v>259.00886080689162</v>
      </c>
      <c r="AT38" s="20">
        <v>257.75165455496364</v>
      </c>
      <c r="AU38" s="20">
        <v>256.49444830303565</v>
      </c>
      <c r="AV38" s="38">
        <v>255.2372420511077</v>
      </c>
      <c r="AW38" s="20">
        <v>253.85060149251035</v>
      </c>
      <c r="AX38" s="20">
        <v>252.463960933913</v>
      </c>
      <c r="AY38" s="20">
        <v>251.07732037531565</v>
      </c>
      <c r="AZ38" s="20">
        <v>249.6906798167183</v>
      </c>
      <c r="BA38" s="38">
        <v>248.30403925812098</v>
      </c>
      <c r="BB38" s="20">
        <v>246.68786261931425</v>
      </c>
      <c r="BC38" s="20">
        <v>245.07168598050751</v>
      </c>
      <c r="BD38" s="20">
        <v>243.45550934170078</v>
      </c>
      <c r="BE38" s="20">
        <v>241.83933270289404</v>
      </c>
      <c r="BF38" s="38">
        <v>240.22315606408725</v>
      </c>
      <c r="BG38" s="20">
        <v>238.54370506490588</v>
      </c>
      <c r="BH38" s="20">
        <v>236.86425406572451</v>
      </c>
      <c r="BI38" s="20">
        <v>235.18480306654314</v>
      </c>
      <c r="BJ38" s="20">
        <v>233.50535206736177</v>
      </c>
      <c r="BK38" s="38">
        <v>231.8259010681804</v>
      </c>
    </row>
    <row r="39" spans="2:63" x14ac:dyDescent="0.25">
      <c r="B39" s="20" t="s">
        <v>43</v>
      </c>
      <c r="C39" s="38">
        <v>231.69420142781979</v>
      </c>
      <c r="D39" s="38">
        <v>231.6027716130674</v>
      </c>
      <c r="E39" s="38">
        <v>231.29416948478334</v>
      </c>
      <c r="F39" s="38">
        <v>239.85688842496168</v>
      </c>
      <c r="G39" s="38">
        <v>239.95174457517223</v>
      </c>
      <c r="H39" s="38">
        <v>247.96638264772841</v>
      </c>
      <c r="I39" s="38">
        <v>262.44940433041677</v>
      </c>
      <c r="J39" s="38">
        <v>249.37600334401674</v>
      </c>
      <c r="K39" s="38">
        <v>249.11163690288339</v>
      </c>
      <c r="L39" s="38">
        <v>245.79207196186894</v>
      </c>
      <c r="M39" s="38">
        <v>236.523794672393</v>
      </c>
      <c r="N39" s="38">
        <v>247.37398931526926</v>
      </c>
      <c r="O39" s="38">
        <v>238.43280873047655</v>
      </c>
      <c r="P39" s="43">
        <v>241.62141472017143</v>
      </c>
      <c r="Q39" s="43">
        <v>236.24702731690249</v>
      </c>
      <c r="R39" s="43">
        <v>235.92565113906616</v>
      </c>
      <c r="S39" s="43">
        <v>232.53794069505665</v>
      </c>
      <c r="T39" s="43">
        <v>229.97644454815807</v>
      </c>
      <c r="U39" s="38">
        <v>225.27858139893223</v>
      </c>
      <c r="V39" s="38">
        <v>231.28775491194531</v>
      </c>
      <c r="W39" s="38">
        <v>248.36247881995683</v>
      </c>
      <c r="X39" s="38">
        <v>223.03899454229116</v>
      </c>
      <c r="Y39" s="38">
        <v>226.44496501984383</v>
      </c>
      <c r="Z39" s="38">
        <v>219.44816081253927</v>
      </c>
      <c r="AA39" s="38">
        <v>212.99004801141743</v>
      </c>
      <c r="AB39" s="38">
        <v>212.81089822696075</v>
      </c>
      <c r="AC39" s="20">
        <v>209.69159174830409</v>
      </c>
      <c r="AD39" s="20">
        <v>206.57228526964744</v>
      </c>
      <c r="AE39" s="20">
        <v>203.45297879099078</v>
      </c>
      <c r="AF39" s="20">
        <v>200.33367231233413</v>
      </c>
      <c r="AG39" s="38">
        <v>197.21436583367753</v>
      </c>
      <c r="AH39" s="20">
        <v>194.4139363006465</v>
      </c>
      <c r="AI39" s="20">
        <v>191.61350676761546</v>
      </c>
      <c r="AJ39" s="20">
        <v>188.81307723458443</v>
      </c>
      <c r="AK39" s="20">
        <v>186.01264770155339</v>
      </c>
      <c r="AL39" s="38">
        <v>183.21221816852241</v>
      </c>
      <c r="AM39" s="20">
        <v>180.40036668588175</v>
      </c>
      <c r="AN39" s="20">
        <v>177.58851520324109</v>
      </c>
      <c r="AO39" s="20">
        <v>174.77666372060042</v>
      </c>
      <c r="AP39" s="20">
        <v>171.96481223795976</v>
      </c>
      <c r="AQ39" s="38">
        <v>169.1529607553191</v>
      </c>
      <c r="AR39" s="20">
        <v>167.0860992521315</v>
      </c>
      <c r="AS39" s="20">
        <v>165.01923774894391</v>
      </c>
      <c r="AT39" s="20">
        <v>162.95237624575631</v>
      </c>
      <c r="AU39" s="20">
        <v>160.88551474256872</v>
      </c>
      <c r="AV39" s="38">
        <v>158.81865323938109</v>
      </c>
      <c r="AW39" s="20">
        <v>156.73558407866719</v>
      </c>
      <c r="AX39" s="20">
        <v>154.65251491795328</v>
      </c>
      <c r="AY39" s="20">
        <v>152.56944575723938</v>
      </c>
      <c r="AZ39" s="20">
        <v>150.48637659652547</v>
      </c>
      <c r="BA39" s="38">
        <v>148.4033074358116</v>
      </c>
      <c r="BB39" s="20">
        <v>146.29927964927575</v>
      </c>
      <c r="BC39" s="20">
        <v>144.19525186273989</v>
      </c>
      <c r="BD39" s="20">
        <v>142.09122407620404</v>
      </c>
      <c r="BE39" s="20">
        <v>139.98719628966819</v>
      </c>
      <c r="BF39" s="38">
        <v>137.88316850313234</v>
      </c>
      <c r="BG39" s="20">
        <v>135.93055792791446</v>
      </c>
      <c r="BH39" s="20">
        <v>133.97794735269659</v>
      </c>
      <c r="BI39" s="20">
        <v>132.02533677747871</v>
      </c>
      <c r="BJ39" s="20">
        <v>130.07272620226084</v>
      </c>
      <c r="BK39" s="38">
        <v>128.12011562704296</v>
      </c>
    </row>
    <row r="40" spans="2:63" x14ac:dyDescent="0.25">
      <c r="C40" s="44"/>
      <c r="D40" s="44"/>
      <c r="E40" s="44"/>
      <c r="F40" s="44"/>
      <c r="G40" s="44"/>
      <c r="H40" s="44"/>
      <c r="I40" s="44"/>
      <c r="J40" s="44"/>
      <c r="K40" s="44"/>
      <c r="O40" s="20"/>
      <c r="P40" s="41"/>
      <c r="Q40" s="41"/>
      <c r="R40" s="41"/>
      <c r="S40" s="41"/>
      <c r="T40" s="41"/>
      <c r="AC40" s="20"/>
      <c r="AP40" s="20"/>
    </row>
    <row r="41" spans="2:63" x14ac:dyDescent="0.25">
      <c r="B41" s="20" t="s">
        <v>44</v>
      </c>
      <c r="O41" s="20"/>
      <c r="P41" s="41"/>
      <c r="Q41" s="41"/>
      <c r="R41" s="41"/>
      <c r="S41" s="41"/>
      <c r="T41" s="41"/>
      <c r="AC41" s="20"/>
      <c r="AP41" s="20"/>
    </row>
    <row r="42" spans="2:63" x14ac:dyDescent="0.25">
      <c r="C42" s="20">
        <v>1990</v>
      </c>
      <c r="D42" s="20">
        <v>1991</v>
      </c>
      <c r="E42" s="20">
        <v>1992</v>
      </c>
      <c r="F42" s="20">
        <v>1993</v>
      </c>
      <c r="G42" s="20">
        <v>1994</v>
      </c>
      <c r="H42" s="20">
        <v>1995</v>
      </c>
      <c r="I42" s="20">
        <v>1996</v>
      </c>
      <c r="J42" s="20">
        <v>1997</v>
      </c>
      <c r="K42" s="20">
        <v>1998</v>
      </c>
      <c r="L42" s="20">
        <v>1999</v>
      </c>
      <c r="M42" s="20">
        <v>2000</v>
      </c>
      <c r="N42" s="20">
        <v>2001</v>
      </c>
      <c r="O42" s="20">
        <v>2002</v>
      </c>
      <c r="P42" s="41">
        <v>2003</v>
      </c>
      <c r="Q42" s="41">
        <v>2004</v>
      </c>
      <c r="R42" s="41">
        <v>2005</v>
      </c>
      <c r="S42" s="41">
        <v>2006</v>
      </c>
      <c r="T42" s="41">
        <v>2007</v>
      </c>
      <c r="U42" s="20">
        <v>2008</v>
      </c>
      <c r="V42" s="20">
        <v>2009</v>
      </c>
      <c r="W42" s="20">
        <v>2010</v>
      </c>
      <c r="X42" s="20">
        <v>2011</v>
      </c>
      <c r="Y42" s="20">
        <v>2012</v>
      </c>
      <c r="Z42" s="20">
        <v>2013</v>
      </c>
      <c r="AA42" s="20">
        <v>2014</v>
      </c>
      <c r="AB42" s="20">
        <v>2015</v>
      </c>
      <c r="AC42" s="20">
        <v>2016</v>
      </c>
      <c r="AD42" s="20">
        <v>2017</v>
      </c>
      <c r="AE42" s="20">
        <v>2018</v>
      </c>
      <c r="AF42" s="20">
        <v>2019</v>
      </c>
      <c r="AG42" s="20">
        <v>2020</v>
      </c>
      <c r="AH42" s="20">
        <v>2021</v>
      </c>
      <c r="AI42" s="20">
        <v>2022</v>
      </c>
      <c r="AJ42" s="20">
        <v>2023</v>
      </c>
      <c r="AK42" s="20">
        <v>2024</v>
      </c>
      <c r="AL42" s="20">
        <v>2025</v>
      </c>
      <c r="AM42" s="20">
        <v>2026</v>
      </c>
      <c r="AN42" s="20">
        <v>2027</v>
      </c>
      <c r="AO42" s="20">
        <v>2028</v>
      </c>
      <c r="AP42" s="20">
        <v>2029</v>
      </c>
      <c r="AQ42" s="20">
        <v>2030</v>
      </c>
      <c r="AR42" s="20">
        <v>2031</v>
      </c>
      <c r="AS42" s="20">
        <v>2032</v>
      </c>
      <c r="AT42" s="20">
        <v>2033</v>
      </c>
      <c r="AU42" s="20">
        <v>2034</v>
      </c>
      <c r="AV42" s="20">
        <v>2035</v>
      </c>
      <c r="AW42" s="20">
        <v>2036</v>
      </c>
      <c r="AX42" s="20">
        <v>2037</v>
      </c>
      <c r="AY42" s="20">
        <v>2038</v>
      </c>
      <c r="AZ42" s="20">
        <v>2039</v>
      </c>
      <c r="BA42" s="20">
        <v>2040</v>
      </c>
      <c r="BB42" s="20">
        <v>2041</v>
      </c>
      <c r="BC42" s="20">
        <v>2042</v>
      </c>
      <c r="BD42" s="20">
        <v>2043</v>
      </c>
      <c r="BE42" s="20">
        <v>2044</v>
      </c>
      <c r="BF42" s="20">
        <v>2045</v>
      </c>
      <c r="BG42" s="20">
        <v>2046</v>
      </c>
      <c r="BH42" s="20">
        <v>2047</v>
      </c>
      <c r="BI42" s="20">
        <v>2048</v>
      </c>
      <c r="BJ42" s="20">
        <v>2049</v>
      </c>
      <c r="BK42" s="20">
        <v>2050</v>
      </c>
    </row>
    <row r="43" spans="2:63" x14ac:dyDescent="0.25">
      <c r="B43" s="20" t="s">
        <v>41</v>
      </c>
      <c r="C43" s="38">
        <v>44.882785838985022</v>
      </c>
      <c r="D43" s="38">
        <v>45.409139731933109</v>
      </c>
      <c r="E43" s="38">
        <v>41.892841267118719</v>
      </c>
      <c r="F43" s="38">
        <v>43.535940349264258</v>
      </c>
      <c r="G43" s="38">
        <v>43.390554210163671</v>
      </c>
      <c r="H43" s="38">
        <v>41.95597633661847</v>
      </c>
      <c r="I43" s="38">
        <v>45.290796549800781</v>
      </c>
      <c r="J43" s="38">
        <v>41.134412979980048</v>
      </c>
      <c r="K43" s="38">
        <v>39.150235207730574</v>
      </c>
      <c r="L43" s="38">
        <v>36.553483114950836</v>
      </c>
      <c r="M43" s="38">
        <v>33.10004425005306</v>
      </c>
      <c r="N43" s="38">
        <v>34.43803205818628</v>
      </c>
      <c r="O43" s="38">
        <v>31.353323052120285</v>
      </c>
      <c r="P43" s="43">
        <v>35.595204358686736</v>
      </c>
      <c r="Q43" s="43">
        <v>32.455572354606346</v>
      </c>
      <c r="R43" s="43">
        <v>28.878269996597353</v>
      </c>
      <c r="S43" s="43">
        <v>31.101114930937374</v>
      </c>
      <c r="T43" s="43">
        <v>28.75335120711307</v>
      </c>
      <c r="U43" s="38">
        <v>25.747843786524498</v>
      </c>
      <c r="V43" s="38">
        <v>26.314236796325257</v>
      </c>
      <c r="W43" s="38">
        <v>28.353462804666243</v>
      </c>
      <c r="X43" s="38">
        <v>23.185820127539316</v>
      </c>
      <c r="Y43" s="38">
        <v>20.955830280233293</v>
      </c>
      <c r="Z43" s="38">
        <v>20.91441586318377</v>
      </c>
      <c r="AA43" s="38">
        <v>20.277324942056769</v>
      </c>
      <c r="AB43" s="38">
        <v>19.757471793635219</v>
      </c>
      <c r="AC43" s="20">
        <v>19.011893586400149</v>
      </c>
      <c r="AD43" s="20">
        <v>18.266315379165079</v>
      </c>
      <c r="AE43" s="20">
        <v>17.520737171930008</v>
      </c>
      <c r="AF43" s="20">
        <v>16.775158964694938</v>
      </c>
      <c r="AG43" s="38">
        <v>16.029580757459865</v>
      </c>
      <c r="AH43" s="20">
        <v>15.302756062540245</v>
      </c>
      <c r="AI43" s="20">
        <v>14.575931367620626</v>
      </c>
      <c r="AJ43" s="20">
        <v>13.849106672701007</v>
      </c>
      <c r="AK43" s="20">
        <v>13.122281977781387</v>
      </c>
      <c r="AL43" s="38">
        <v>12.395457282861765</v>
      </c>
      <c r="AM43" s="20">
        <v>11.308003996136927</v>
      </c>
      <c r="AN43" s="20">
        <v>10.220550709412089</v>
      </c>
      <c r="AO43" s="20">
        <v>9.1330974226872517</v>
      </c>
      <c r="AP43" s="20">
        <v>8.045644135962414</v>
      </c>
      <c r="AQ43" s="38">
        <v>6.9581908492375737</v>
      </c>
      <c r="AR43" s="20">
        <v>6.2391002635943655</v>
      </c>
      <c r="AS43" s="20">
        <v>5.5200096779511574</v>
      </c>
      <c r="AT43" s="20">
        <v>4.8009190923079492</v>
      </c>
      <c r="AU43" s="20">
        <v>4.0818285066647411</v>
      </c>
      <c r="AV43" s="38">
        <v>3.3627379210215325</v>
      </c>
      <c r="AW43" s="20">
        <v>3.0236826800676666</v>
      </c>
      <c r="AX43" s="20">
        <v>2.6846274391138008</v>
      </c>
      <c r="AY43" s="20">
        <v>2.3455721981599349</v>
      </c>
      <c r="AZ43" s="20">
        <v>2.006516957206069</v>
      </c>
      <c r="BA43" s="38">
        <v>1.6674617162522025</v>
      </c>
      <c r="BB43" s="20">
        <v>1.5946389641116463</v>
      </c>
      <c r="BC43" s="20">
        <v>1.5218162119710901</v>
      </c>
      <c r="BD43" s="20">
        <v>1.4489934598305338</v>
      </c>
      <c r="BE43" s="20">
        <v>1.3761707076899776</v>
      </c>
      <c r="BF43" s="38">
        <v>1.303347955549421</v>
      </c>
      <c r="BG43" s="20">
        <v>1.1767457099851004</v>
      </c>
      <c r="BH43" s="20">
        <v>1.0501434644207799</v>
      </c>
      <c r="BI43" s="20">
        <v>0.92354121885645934</v>
      </c>
      <c r="BJ43" s="20">
        <v>0.79693897329213881</v>
      </c>
      <c r="BK43" s="38">
        <v>0.6703367277278186</v>
      </c>
    </row>
    <row r="44" spans="2:63" x14ac:dyDescent="0.25">
      <c r="B44" s="20" t="s">
        <v>42</v>
      </c>
      <c r="C44" s="38">
        <v>45.20975284551033</v>
      </c>
      <c r="D44" s="38">
        <v>44.2597811098127</v>
      </c>
      <c r="E44" s="38">
        <v>43.725441087508415</v>
      </c>
      <c r="F44" s="38">
        <v>44.565588970372737</v>
      </c>
      <c r="G44" s="38">
        <v>46.188341058052607</v>
      </c>
      <c r="H44" s="38">
        <v>52.908095551676894</v>
      </c>
      <c r="I44" s="38">
        <v>62.147620221152557</v>
      </c>
      <c r="J44" s="38">
        <v>53.861302405626432</v>
      </c>
      <c r="K44" s="38">
        <v>50.471668524087875</v>
      </c>
      <c r="L44" s="38">
        <v>48.580331952250489</v>
      </c>
      <c r="M44" s="38">
        <v>43.484296839822058</v>
      </c>
      <c r="N44" s="38">
        <v>48.538486022586888</v>
      </c>
      <c r="O44" s="38">
        <v>50.436937759725822</v>
      </c>
      <c r="P44" s="43">
        <v>53.173850328051543</v>
      </c>
      <c r="Q44" s="43">
        <v>45.633252074871677</v>
      </c>
      <c r="R44" s="43">
        <v>38.960028084725742</v>
      </c>
      <c r="S44" s="43">
        <v>44.866984721002034</v>
      </c>
      <c r="T44" s="43">
        <v>41.331914869850948</v>
      </c>
      <c r="U44" s="38">
        <v>37.436548210242997</v>
      </c>
      <c r="V44" s="38">
        <v>40.453437514018063</v>
      </c>
      <c r="W44" s="38">
        <v>44.200986896867612</v>
      </c>
      <c r="X44" s="38">
        <v>37.543006705124554</v>
      </c>
      <c r="Y44" s="38">
        <v>31.765240085380526</v>
      </c>
      <c r="Z44" s="38">
        <v>32.719617933013417</v>
      </c>
      <c r="AA44" s="38">
        <v>31.459672091362229</v>
      </c>
      <c r="AB44" s="38">
        <v>31.131263939917744</v>
      </c>
      <c r="AC44" s="20">
        <v>29.748238245691915</v>
      </c>
      <c r="AD44" s="20">
        <v>28.365212551466087</v>
      </c>
      <c r="AE44" s="20">
        <v>26.982186857240258</v>
      </c>
      <c r="AF44" s="20">
        <v>25.599161163014429</v>
      </c>
      <c r="AG44" s="38">
        <v>24.216135468788607</v>
      </c>
      <c r="AH44" s="20">
        <v>23.286891064613641</v>
      </c>
      <c r="AI44" s="20">
        <v>22.357646660438675</v>
      </c>
      <c r="AJ44" s="20">
        <v>21.428402256263709</v>
      </c>
      <c r="AK44" s="20">
        <v>20.499157852088743</v>
      </c>
      <c r="AL44" s="38">
        <v>19.56991344791378</v>
      </c>
      <c r="AM44" s="20">
        <v>18.031819997807496</v>
      </c>
      <c r="AN44" s="20">
        <v>16.493726547701211</v>
      </c>
      <c r="AO44" s="20">
        <v>14.955633097594928</v>
      </c>
      <c r="AP44" s="20">
        <v>13.417539647488645</v>
      </c>
      <c r="AQ44" s="38">
        <v>11.879446197382363</v>
      </c>
      <c r="AR44" s="20">
        <v>10.779488143971781</v>
      </c>
      <c r="AS44" s="20">
        <v>9.6795300905611992</v>
      </c>
      <c r="AT44" s="20">
        <v>8.5795720371506174</v>
      </c>
      <c r="AU44" s="20">
        <v>7.4796139837400357</v>
      </c>
      <c r="AV44" s="38">
        <v>6.3796559303294531</v>
      </c>
      <c r="AW44" s="20">
        <v>5.8382506868529092</v>
      </c>
      <c r="AX44" s="20">
        <v>5.2968454433763652</v>
      </c>
      <c r="AY44" s="20">
        <v>4.7554401998998213</v>
      </c>
      <c r="AZ44" s="20">
        <v>4.2140349564232773</v>
      </c>
      <c r="BA44" s="38">
        <v>3.672629712946732</v>
      </c>
      <c r="BB44" s="20">
        <v>3.5322115501086215</v>
      </c>
      <c r="BC44" s="20">
        <v>3.3917933872705111</v>
      </c>
      <c r="BD44" s="20">
        <v>3.2513752244324006</v>
      </c>
      <c r="BE44" s="20">
        <v>3.1109570615942901</v>
      </c>
      <c r="BF44" s="38">
        <v>2.97053889875618</v>
      </c>
      <c r="BG44" s="20">
        <v>2.7505762190580612</v>
      </c>
      <c r="BH44" s="20">
        <v>2.5306135393599423</v>
      </c>
      <c r="BI44" s="20">
        <v>2.3106508596618234</v>
      </c>
      <c r="BJ44" s="20">
        <v>2.0906881799637045</v>
      </c>
      <c r="BK44" s="38">
        <v>1.8707255002655865</v>
      </c>
    </row>
    <row r="45" spans="2:63" x14ac:dyDescent="0.25">
      <c r="B45" s="20" t="s">
        <v>45</v>
      </c>
      <c r="C45" s="38">
        <v>44.984039982482884</v>
      </c>
      <c r="D45" s="38">
        <v>45.063349229750351</v>
      </c>
      <c r="E45" s="38">
        <v>42.437143438756387</v>
      </c>
      <c r="F45" s="38">
        <v>43.83959111871804</v>
      </c>
      <c r="G45" s="38">
        <v>44.210233670705868</v>
      </c>
      <c r="H45" s="38">
        <v>45.137928394229405</v>
      </c>
      <c r="I45" s="38">
        <v>50.200757573398711</v>
      </c>
      <c r="J45" s="38">
        <v>44.877771224683315</v>
      </c>
      <c r="K45" s="38">
        <v>42.471379270255099</v>
      </c>
      <c r="L45" s="38">
        <v>40.09503699964457</v>
      </c>
      <c r="M45" s="38">
        <v>36.185837864869242</v>
      </c>
      <c r="N45" s="38">
        <v>38.502692861882082</v>
      </c>
      <c r="O45" s="38">
        <v>36.766308469152321</v>
      </c>
      <c r="P45" s="43">
        <v>40.652411890227157</v>
      </c>
      <c r="Q45" s="43">
        <v>36.301376174144572</v>
      </c>
      <c r="R45" s="43">
        <v>31.852275941214213</v>
      </c>
      <c r="S45" s="43">
        <v>35.08343122954355</v>
      </c>
      <c r="T45" s="43">
        <v>32.405435136255569</v>
      </c>
      <c r="U45" s="38">
        <v>29.103098875643965</v>
      </c>
      <c r="V45" s="38">
        <v>30.366118769276277</v>
      </c>
      <c r="W45" s="38">
        <v>32.917390243170964</v>
      </c>
      <c r="X45" s="38">
        <v>27.249704888377646</v>
      </c>
      <c r="Y45" s="38">
        <v>24.027647892923181</v>
      </c>
      <c r="Z45" s="38">
        <v>24.25797598035885</v>
      </c>
      <c r="AA45" s="38">
        <v>23.452365136282662</v>
      </c>
      <c r="AB45" s="38">
        <v>23.019756250713439</v>
      </c>
      <c r="AC45" s="20">
        <v>22.085861373849209</v>
      </c>
      <c r="AD45" s="20">
        <v>21.151966496984979</v>
      </c>
      <c r="AE45" s="20">
        <v>20.21807162012075</v>
      </c>
      <c r="AF45" s="20">
        <v>19.28417674325652</v>
      </c>
      <c r="AG45" s="38">
        <v>18.350281866392287</v>
      </c>
      <c r="AH45" s="20">
        <v>17.562254213880969</v>
      </c>
      <c r="AI45" s="20">
        <v>16.774226561369652</v>
      </c>
      <c r="AJ45" s="20">
        <v>15.986198908858334</v>
      </c>
      <c r="AK45" s="20">
        <v>15.198171256347017</v>
      </c>
      <c r="AL45" s="38">
        <v>14.410143603835703</v>
      </c>
      <c r="AM45" s="20">
        <v>13.194915317457731</v>
      </c>
      <c r="AN45" s="20">
        <v>11.979687031079759</v>
      </c>
      <c r="AO45" s="20">
        <v>10.764458744701788</v>
      </c>
      <c r="AP45" s="20">
        <v>9.5492304583238159</v>
      </c>
      <c r="AQ45" s="38">
        <v>8.3340021719458477</v>
      </c>
      <c r="AR45" s="20">
        <v>7.506958637517676</v>
      </c>
      <c r="AS45" s="20">
        <v>6.6799151030895043</v>
      </c>
      <c r="AT45" s="20">
        <v>5.8528715686613326</v>
      </c>
      <c r="AU45" s="20">
        <v>5.0258280342331609</v>
      </c>
      <c r="AV45" s="38">
        <v>4.198784499804991</v>
      </c>
      <c r="AW45" s="20">
        <v>3.8029849224655905</v>
      </c>
      <c r="AX45" s="20">
        <v>3.40718534512619</v>
      </c>
      <c r="AY45" s="20">
        <v>3.0113857677867895</v>
      </c>
      <c r="AZ45" s="20">
        <v>2.6155861904473889</v>
      </c>
      <c r="BA45" s="38">
        <v>2.2197866131079893</v>
      </c>
      <c r="BB45" s="20">
        <v>2.1279211478017688</v>
      </c>
      <c r="BC45" s="20">
        <v>2.0360556824955482</v>
      </c>
      <c r="BD45" s="20">
        <v>1.9441902171893275</v>
      </c>
      <c r="BE45" s="20">
        <v>1.8523247518831067</v>
      </c>
      <c r="BF45" s="38">
        <v>1.7604592865768856</v>
      </c>
      <c r="BG45" s="20">
        <v>1.6079689974089058</v>
      </c>
      <c r="BH45" s="20">
        <v>1.455478708240926</v>
      </c>
      <c r="BI45" s="20">
        <v>1.3029884190729462</v>
      </c>
      <c r="BJ45" s="20">
        <v>1.1504981299049664</v>
      </c>
      <c r="BK45" s="38">
        <v>0.99800784073698645</v>
      </c>
    </row>
    <row r="46" spans="2:63" x14ac:dyDescent="0.25">
      <c r="O46" s="20"/>
      <c r="P46" s="41"/>
      <c r="Q46" s="41"/>
      <c r="R46" s="41"/>
      <c r="S46" s="41"/>
      <c r="T46" s="41"/>
      <c r="AC46" s="20"/>
      <c r="AP46" s="20"/>
    </row>
    <row r="47" spans="2:63" x14ac:dyDescent="0.25">
      <c r="O47" s="20"/>
      <c r="P47" s="41"/>
      <c r="Q47" s="41"/>
      <c r="R47" s="41"/>
      <c r="S47" s="41"/>
      <c r="T47" s="41"/>
      <c r="AC47" s="20"/>
      <c r="AP47" s="20"/>
    </row>
    <row r="48" spans="2:63" s="45" customFormat="1" x14ac:dyDescent="0.25">
      <c r="C48" s="45">
        <f>C36</f>
        <v>1990</v>
      </c>
      <c r="D48" s="45">
        <f t="shared" ref="D48:AB48" si="0">D36</f>
        <v>1991</v>
      </c>
      <c r="E48" s="45">
        <f t="shared" si="0"/>
        <v>1992</v>
      </c>
      <c r="F48" s="45">
        <f t="shared" si="0"/>
        <v>1993</v>
      </c>
      <c r="G48" s="45">
        <f t="shared" si="0"/>
        <v>1994</v>
      </c>
      <c r="H48" s="45">
        <f t="shared" si="0"/>
        <v>1995</v>
      </c>
      <c r="I48" s="45">
        <f t="shared" si="0"/>
        <v>1996</v>
      </c>
      <c r="J48" s="45">
        <f t="shared" si="0"/>
        <v>1997</v>
      </c>
      <c r="K48" s="45">
        <f t="shared" si="0"/>
        <v>1998</v>
      </c>
      <c r="L48" s="45">
        <f t="shared" si="0"/>
        <v>1999</v>
      </c>
      <c r="M48" s="45">
        <f t="shared" si="0"/>
        <v>2000</v>
      </c>
      <c r="N48" s="45">
        <f t="shared" si="0"/>
        <v>2001</v>
      </c>
      <c r="O48" s="45">
        <f t="shared" si="0"/>
        <v>2002</v>
      </c>
      <c r="P48" s="45">
        <f t="shared" si="0"/>
        <v>2003</v>
      </c>
      <c r="Q48" s="45">
        <f t="shared" si="0"/>
        <v>2004</v>
      </c>
      <c r="R48" s="45">
        <f t="shared" si="0"/>
        <v>2005</v>
      </c>
      <c r="S48" s="45">
        <f t="shared" si="0"/>
        <v>2006</v>
      </c>
      <c r="T48" s="45">
        <f t="shared" si="0"/>
        <v>2007</v>
      </c>
      <c r="U48" s="45">
        <f t="shared" si="0"/>
        <v>2008</v>
      </c>
      <c r="V48" s="45">
        <f t="shared" si="0"/>
        <v>2009</v>
      </c>
      <c r="W48" s="45">
        <f t="shared" si="0"/>
        <v>2010</v>
      </c>
      <c r="X48" s="45">
        <f t="shared" si="0"/>
        <v>2011</v>
      </c>
      <c r="Y48" s="45">
        <f t="shared" si="0"/>
        <v>2012</v>
      </c>
      <c r="Z48" s="45">
        <f t="shared" si="0"/>
        <v>2013</v>
      </c>
      <c r="AA48" s="45">
        <f t="shared" si="0"/>
        <v>2014</v>
      </c>
      <c r="AB48" s="45">
        <f t="shared" si="0"/>
        <v>2015</v>
      </c>
    </row>
    <row r="49" spans="1:42" s="45" customFormat="1" x14ac:dyDescent="0.25">
      <c r="A49" s="20" t="s">
        <v>40</v>
      </c>
      <c r="B49" s="20" t="s">
        <v>43</v>
      </c>
      <c r="C49" s="46">
        <f>C39</f>
        <v>231.69420142781979</v>
      </c>
      <c r="D49" s="46">
        <f t="shared" ref="D49:AB49" si="1">D39</f>
        <v>231.6027716130674</v>
      </c>
      <c r="E49" s="46">
        <f t="shared" si="1"/>
        <v>231.29416948478334</v>
      </c>
      <c r="F49" s="46">
        <f t="shared" si="1"/>
        <v>239.85688842496168</v>
      </c>
      <c r="G49" s="46">
        <f t="shared" si="1"/>
        <v>239.95174457517223</v>
      </c>
      <c r="H49" s="46">
        <f t="shared" si="1"/>
        <v>247.96638264772841</v>
      </c>
      <c r="I49" s="46">
        <f t="shared" si="1"/>
        <v>262.44940433041677</v>
      </c>
      <c r="J49" s="46">
        <f t="shared" si="1"/>
        <v>249.37600334401674</v>
      </c>
      <c r="K49" s="46">
        <f t="shared" si="1"/>
        <v>249.11163690288339</v>
      </c>
      <c r="L49" s="46">
        <f t="shared" si="1"/>
        <v>245.79207196186894</v>
      </c>
      <c r="M49" s="46">
        <f t="shared" si="1"/>
        <v>236.523794672393</v>
      </c>
      <c r="N49" s="46">
        <f t="shared" si="1"/>
        <v>247.37398931526926</v>
      </c>
      <c r="O49" s="46">
        <f t="shared" si="1"/>
        <v>238.43280873047655</v>
      </c>
      <c r="P49" s="46">
        <f t="shared" si="1"/>
        <v>241.62141472017143</v>
      </c>
      <c r="Q49" s="46">
        <f t="shared" si="1"/>
        <v>236.24702731690249</v>
      </c>
      <c r="R49" s="46">
        <f t="shared" si="1"/>
        <v>235.92565113906616</v>
      </c>
      <c r="S49" s="46">
        <f t="shared" si="1"/>
        <v>232.53794069505665</v>
      </c>
      <c r="T49" s="46">
        <f t="shared" si="1"/>
        <v>229.97644454815807</v>
      </c>
      <c r="U49" s="46">
        <f t="shared" si="1"/>
        <v>225.27858139893223</v>
      </c>
      <c r="V49" s="46">
        <f t="shared" si="1"/>
        <v>231.28775491194531</v>
      </c>
      <c r="W49" s="46">
        <f t="shared" si="1"/>
        <v>248.36247881995683</v>
      </c>
      <c r="X49" s="46">
        <f t="shared" si="1"/>
        <v>223.03899454229116</v>
      </c>
      <c r="Y49" s="46">
        <f t="shared" si="1"/>
        <v>226.44496501984383</v>
      </c>
      <c r="Z49" s="46">
        <f t="shared" si="1"/>
        <v>219.44816081253927</v>
      </c>
      <c r="AA49" s="46">
        <f t="shared" si="1"/>
        <v>212.99004801141743</v>
      </c>
      <c r="AB49" s="46">
        <f t="shared" si="1"/>
        <v>212.81089822696075</v>
      </c>
    </row>
    <row r="50" spans="1:42" s="45" customFormat="1" x14ac:dyDescent="0.25">
      <c r="A50" s="20" t="s">
        <v>44</v>
      </c>
      <c r="B50" s="20" t="s">
        <v>45</v>
      </c>
      <c r="C50" s="46">
        <f>C45</f>
        <v>44.984039982482884</v>
      </c>
      <c r="D50" s="46">
        <f t="shared" ref="D50:AB50" si="2">D45</f>
        <v>45.063349229750351</v>
      </c>
      <c r="E50" s="46">
        <f t="shared" si="2"/>
        <v>42.437143438756387</v>
      </c>
      <c r="F50" s="46">
        <f t="shared" si="2"/>
        <v>43.83959111871804</v>
      </c>
      <c r="G50" s="46">
        <f t="shared" si="2"/>
        <v>44.210233670705868</v>
      </c>
      <c r="H50" s="46">
        <f t="shared" si="2"/>
        <v>45.137928394229405</v>
      </c>
      <c r="I50" s="46">
        <f t="shared" si="2"/>
        <v>50.200757573398711</v>
      </c>
      <c r="J50" s="46">
        <f t="shared" si="2"/>
        <v>44.877771224683315</v>
      </c>
      <c r="K50" s="46">
        <f t="shared" si="2"/>
        <v>42.471379270255099</v>
      </c>
      <c r="L50" s="46">
        <f t="shared" si="2"/>
        <v>40.09503699964457</v>
      </c>
      <c r="M50" s="46">
        <f t="shared" si="2"/>
        <v>36.185837864869242</v>
      </c>
      <c r="N50" s="46">
        <f t="shared" si="2"/>
        <v>38.502692861882082</v>
      </c>
      <c r="O50" s="46">
        <f t="shared" si="2"/>
        <v>36.766308469152321</v>
      </c>
      <c r="P50" s="46">
        <f t="shared" si="2"/>
        <v>40.652411890227157</v>
      </c>
      <c r="Q50" s="46">
        <f t="shared" si="2"/>
        <v>36.301376174144572</v>
      </c>
      <c r="R50" s="46">
        <f t="shared" si="2"/>
        <v>31.852275941214213</v>
      </c>
      <c r="S50" s="46">
        <f t="shared" si="2"/>
        <v>35.08343122954355</v>
      </c>
      <c r="T50" s="46">
        <f t="shared" si="2"/>
        <v>32.405435136255569</v>
      </c>
      <c r="U50" s="46">
        <f t="shared" si="2"/>
        <v>29.103098875643965</v>
      </c>
      <c r="V50" s="46">
        <f t="shared" si="2"/>
        <v>30.366118769276277</v>
      </c>
      <c r="W50" s="46">
        <f t="shared" si="2"/>
        <v>32.917390243170964</v>
      </c>
      <c r="X50" s="46">
        <f t="shared" si="2"/>
        <v>27.249704888377646</v>
      </c>
      <c r="Y50" s="46">
        <f t="shared" si="2"/>
        <v>24.027647892923181</v>
      </c>
      <c r="Z50" s="46">
        <f t="shared" si="2"/>
        <v>24.25797598035885</v>
      </c>
      <c r="AA50" s="46">
        <f t="shared" si="2"/>
        <v>23.452365136282662</v>
      </c>
      <c r="AB50" s="46">
        <f t="shared" si="2"/>
        <v>23.019756250713439</v>
      </c>
    </row>
    <row r="51" spans="1:42" x14ac:dyDescent="0.25">
      <c r="O51" s="20"/>
      <c r="P51" s="21"/>
      <c r="Q51" s="21"/>
      <c r="R51" s="21"/>
      <c r="AC51" s="20"/>
      <c r="AP51" s="20"/>
    </row>
    <row r="52" spans="1:42" x14ac:dyDescent="0.25">
      <c r="O52" s="20"/>
      <c r="P52" s="21"/>
      <c r="Q52" s="21"/>
      <c r="R52" s="21"/>
      <c r="AC52" s="20"/>
      <c r="AP52" s="20"/>
    </row>
    <row r="53" spans="1:42" x14ac:dyDescent="0.25">
      <c r="O53" s="20"/>
      <c r="P53" s="21"/>
      <c r="Q53" s="21"/>
      <c r="R53" s="21"/>
      <c r="AC53" s="20"/>
      <c r="AP53" s="20"/>
    </row>
    <row r="54" spans="1:42" x14ac:dyDescent="0.25">
      <c r="O54" s="20"/>
      <c r="P54" s="21"/>
      <c r="Q54" s="21"/>
      <c r="R54" s="21"/>
      <c r="AC54" s="20"/>
      <c r="AP54" s="20"/>
    </row>
    <row r="55" spans="1:42" x14ac:dyDescent="0.25">
      <c r="O55" s="20"/>
      <c r="P55" s="21"/>
      <c r="Q55" s="21"/>
      <c r="R55" s="21"/>
      <c r="AC55" s="20"/>
      <c r="AP55" s="20"/>
    </row>
    <row r="56" spans="1:42" x14ac:dyDescent="0.25">
      <c r="O56" s="20"/>
      <c r="P56" s="21"/>
      <c r="Q56" s="21"/>
      <c r="R56" s="21"/>
      <c r="AC56" s="20"/>
      <c r="AP56" s="20"/>
    </row>
    <row r="57" spans="1:42" x14ac:dyDescent="0.25">
      <c r="O57" s="20"/>
      <c r="P57" s="21"/>
      <c r="Q57" s="21"/>
      <c r="R57" s="21"/>
      <c r="AC57" s="20"/>
      <c r="AP57" s="20"/>
    </row>
    <row r="58" spans="1:42" x14ac:dyDescent="0.25">
      <c r="O58" s="20"/>
      <c r="P58" s="21"/>
      <c r="Q58" s="21"/>
      <c r="R58" s="21"/>
      <c r="AC58" s="20"/>
      <c r="AP58" s="20"/>
    </row>
    <row r="59" spans="1:42" x14ac:dyDescent="0.25">
      <c r="O59" s="20"/>
      <c r="P59" s="21"/>
      <c r="Q59" s="21"/>
      <c r="R59" s="21"/>
      <c r="AC59" s="20"/>
      <c r="AP59" s="20"/>
    </row>
    <row r="60" spans="1:42" x14ac:dyDescent="0.25">
      <c r="O60" s="20"/>
      <c r="P60" s="21"/>
      <c r="Q60" s="21"/>
      <c r="R60" s="21"/>
      <c r="AC60" s="20"/>
      <c r="AP60" s="20"/>
    </row>
    <row r="61" spans="1:42" x14ac:dyDescent="0.25">
      <c r="O61" s="20"/>
      <c r="P61" s="21"/>
      <c r="Q61" s="21"/>
      <c r="R61" s="21"/>
      <c r="AC61" s="20"/>
      <c r="AP61" s="20"/>
    </row>
    <row r="62" spans="1:42" x14ac:dyDescent="0.25">
      <c r="O62" s="20"/>
      <c r="P62" s="21"/>
      <c r="Q62" s="21"/>
      <c r="R62" s="21"/>
      <c r="AC62" s="20"/>
      <c r="AP62" s="20"/>
    </row>
    <row r="63" spans="1:42" x14ac:dyDescent="0.25">
      <c r="O63" s="20"/>
      <c r="P63" s="21"/>
      <c r="Q63" s="21"/>
      <c r="R63" s="21"/>
      <c r="AC63" s="20"/>
      <c r="AP63" s="20"/>
    </row>
    <row r="64" spans="1:42" x14ac:dyDescent="0.25">
      <c r="O64" s="20"/>
      <c r="P64" s="21"/>
      <c r="Q64" s="21"/>
      <c r="R64" s="21"/>
      <c r="AC64" s="20"/>
      <c r="AP64" s="20"/>
    </row>
    <row r="65" spans="15:42" x14ac:dyDescent="0.25">
      <c r="O65" s="20"/>
      <c r="P65" s="21"/>
      <c r="Q65" s="21"/>
      <c r="R65" s="21"/>
      <c r="AC65" s="20"/>
      <c r="AP65" s="20"/>
    </row>
    <row r="66" spans="15:42" x14ac:dyDescent="0.25">
      <c r="O66" s="20"/>
      <c r="P66" s="21"/>
      <c r="Q66" s="21"/>
      <c r="R66" s="21"/>
      <c r="AC66" s="20"/>
      <c r="AP66" s="20"/>
    </row>
    <row r="67" spans="15:42" x14ac:dyDescent="0.25">
      <c r="O67" s="20"/>
      <c r="P67" s="21"/>
      <c r="Q67" s="21"/>
      <c r="R67" s="21"/>
      <c r="AC67" s="20"/>
      <c r="AP67" s="20"/>
    </row>
    <row r="68" spans="15:42" x14ac:dyDescent="0.25">
      <c r="O68" s="20"/>
      <c r="P68" s="21"/>
      <c r="Q68" s="21"/>
      <c r="R68" s="21"/>
      <c r="AC68" s="20"/>
      <c r="AP68" s="20"/>
    </row>
    <row r="69" spans="15:42" x14ac:dyDescent="0.25">
      <c r="O69" s="20"/>
      <c r="P69" s="21"/>
      <c r="Q69" s="21"/>
      <c r="R69" s="21"/>
      <c r="AC69" s="20"/>
      <c r="AP69" s="20"/>
    </row>
    <row r="70" spans="15:42" x14ac:dyDescent="0.25">
      <c r="O70" s="20"/>
      <c r="P70" s="21"/>
      <c r="Q70" s="21"/>
      <c r="R70" s="21"/>
      <c r="AC70" s="20"/>
      <c r="AP70" s="20"/>
    </row>
    <row r="71" spans="15:42" x14ac:dyDescent="0.25">
      <c r="O71" s="20"/>
      <c r="P71" s="21"/>
      <c r="Q71" s="21"/>
      <c r="R71" s="21"/>
      <c r="AC71" s="20"/>
      <c r="AP71" s="20"/>
    </row>
    <row r="72" spans="15:42" x14ac:dyDescent="0.25">
      <c r="O72" s="20"/>
      <c r="P72" s="21"/>
      <c r="Q72" s="21"/>
      <c r="R72" s="21"/>
      <c r="AC72" s="20"/>
      <c r="AP72" s="20"/>
    </row>
    <row r="73" spans="15:42" x14ac:dyDescent="0.25">
      <c r="O73" s="20"/>
      <c r="P73" s="21"/>
      <c r="Q73" s="21"/>
      <c r="R73" s="21"/>
      <c r="AC73" s="20"/>
      <c r="AP73" s="20"/>
    </row>
    <row r="74" spans="15:42" x14ac:dyDescent="0.25">
      <c r="O74" s="20"/>
      <c r="P74" s="21"/>
      <c r="Q74" s="21"/>
      <c r="R74" s="21"/>
      <c r="AC74" s="20"/>
      <c r="AP74" s="20"/>
    </row>
    <row r="75" spans="15:42" x14ac:dyDescent="0.25">
      <c r="O75" s="20"/>
      <c r="P75" s="21"/>
      <c r="Q75" s="21"/>
      <c r="R75" s="21"/>
      <c r="AC75" s="20"/>
      <c r="AP75" s="20"/>
    </row>
    <row r="76" spans="15:42" x14ac:dyDescent="0.25">
      <c r="O76" s="20"/>
      <c r="P76" s="21"/>
      <c r="Q76" s="21"/>
      <c r="R76" s="21"/>
      <c r="AC76" s="20"/>
      <c r="AP76" s="20"/>
    </row>
    <row r="77" spans="15:42" x14ac:dyDescent="0.25">
      <c r="O77" s="20"/>
      <c r="P77" s="21"/>
      <c r="Q77" s="21"/>
      <c r="R77" s="21"/>
      <c r="AC77" s="20"/>
      <c r="AP77" s="20"/>
    </row>
    <row r="78" spans="15:42" x14ac:dyDescent="0.25">
      <c r="O78" s="20"/>
      <c r="P78" s="21"/>
      <c r="Q78" s="21"/>
      <c r="R78" s="21"/>
      <c r="AC78" s="20"/>
      <c r="AP78" s="20"/>
    </row>
    <row r="79" spans="15:42" x14ac:dyDescent="0.25">
      <c r="O79" s="20"/>
      <c r="P79" s="21"/>
      <c r="Q79" s="21"/>
      <c r="R79" s="21"/>
      <c r="AC79" s="20"/>
      <c r="AP79" s="20"/>
    </row>
    <row r="80" spans="15:42" x14ac:dyDescent="0.25">
      <c r="O80" s="20"/>
      <c r="P80" s="21"/>
      <c r="Q80" s="21"/>
      <c r="R80" s="21"/>
      <c r="AC80" s="20"/>
      <c r="AP80" s="20"/>
    </row>
    <row r="81" spans="15:42" x14ac:dyDescent="0.25">
      <c r="O81" s="20"/>
      <c r="P81" s="21"/>
      <c r="Q81" s="21"/>
      <c r="R81" s="21"/>
      <c r="AC81" s="20"/>
      <c r="AP81" s="20"/>
    </row>
    <row r="82" spans="15:42" x14ac:dyDescent="0.25">
      <c r="O82" s="20"/>
      <c r="P82" s="21"/>
      <c r="Q82" s="21"/>
      <c r="R82" s="21"/>
      <c r="AC82" s="20"/>
      <c r="AP82" s="20"/>
    </row>
    <row r="83" spans="15:42" x14ac:dyDescent="0.25">
      <c r="O83" s="20"/>
      <c r="P83" s="21"/>
      <c r="Q83" s="21"/>
      <c r="R83" s="21"/>
      <c r="AC83" s="20"/>
      <c r="AP83" s="20"/>
    </row>
    <row r="84" spans="15:42" x14ac:dyDescent="0.25">
      <c r="O84" s="20"/>
      <c r="P84" s="21"/>
      <c r="Q84" s="21"/>
      <c r="R84" s="21"/>
      <c r="AC84" s="20"/>
      <c r="AP84" s="20"/>
    </row>
    <row r="85" spans="15:42" x14ac:dyDescent="0.25">
      <c r="O85" s="20"/>
      <c r="P85" s="21"/>
      <c r="Q85" s="21"/>
      <c r="R85" s="21"/>
      <c r="AC85" s="20"/>
      <c r="AP85" s="20"/>
    </row>
  </sheetData>
  <pageMargins left="0" right="0" top="0" bottom="0" header="0" footer="0"/>
  <pageSetup scale="9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3710A-5A86-4D9A-92D4-CFD5BAA7A785}">
  <dimension ref="C2:Q27"/>
  <sheetViews>
    <sheetView workbookViewId="0">
      <selection activeCell="B9" sqref="B9"/>
    </sheetView>
  </sheetViews>
  <sheetFormatPr defaultRowHeight="15" x14ac:dyDescent="0.25"/>
  <cols>
    <col min="3" max="3" width="18.140625" bestFit="1" customWidth="1"/>
    <col min="4" max="4" width="8.28515625" bestFit="1" customWidth="1"/>
    <col min="10" max="10" width="3" customWidth="1"/>
    <col min="11" max="11" width="18.140625" bestFit="1" customWidth="1"/>
    <col min="12" max="14" width="10.5703125" bestFit="1" customWidth="1"/>
    <col min="16" max="17" width="10.5703125" bestFit="1" customWidth="1"/>
  </cols>
  <sheetData>
    <row r="2" spans="3:17" x14ac:dyDescent="0.25">
      <c r="C2" t="s">
        <v>46</v>
      </c>
    </row>
    <row r="13" spans="3:17" x14ac:dyDescent="0.25">
      <c r="C13" s="47"/>
      <c r="D13" s="48" t="s">
        <v>47</v>
      </c>
      <c r="E13" s="49" t="s">
        <v>48</v>
      </c>
      <c r="F13" s="49" t="s">
        <v>49</v>
      </c>
      <c r="G13" s="49" t="s">
        <v>50</v>
      </c>
      <c r="H13" s="49" t="s">
        <v>51</v>
      </c>
      <c r="I13" s="50" t="s">
        <v>52</v>
      </c>
      <c r="L13" s="51" t="s">
        <v>53</v>
      </c>
      <c r="M13" s="51" t="s">
        <v>48</v>
      </c>
      <c r="N13" s="51" t="s">
        <v>49</v>
      </c>
      <c r="O13" s="51" t="s">
        <v>50</v>
      </c>
      <c r="P13" s="51" t="s">
        <v>51</v>
      </c>
      <c r="Q13" s="51" t="s">
        <v>52</v>
      </c>
    </row>
    <row r="14" spans="3:17" x14ac:dyDescent="0.25">
      <c r="C14" s="52" t="s">
        <v>54</v>
      </c>
      <c r="D14" s="53">
        <f>L14/L$21</f>
        <v>0.11304203542440183</v>
      </c>
      <c r="E14" s="54">
        <v>0.19700000000000001</v>
      </c>
      <c r="F14" s="54">
        <v>1.4999999999999999E-2</v>
      </c>
      <c r="G14" s="55" t="s">
        <v>55</v>
      </c>
      <c r="H14" s="54">
        <v>0.09</v>
      </c>
      <c r="I14" s="56">
        <v>0.121</v>
      </c>
      <c r="L14" s="57">
        <f t="shared" ref="L14:L20" si="0">SUM(M14:Q14)</f>
        <v>974695.68099999998</v>
      </c>
      <c r="M14" s="57">
        <f>E14*M$21</f>
        <v>277689.23000000004</v>
      </c>
      <c r="N14" s="57">
        <f t="shared" ref="N14:Q20" si="1">F14*N$21</f>
        <v>18519.03</v>
      </c>
      <c r="O14" s="57"/>
      <c r="P14" s="57">
        <f t="shared" si="1"/>
        <v>130290.75</v>
      </c>
      <c r="Q14" s="57">
        <f t="shared" si="1"/>
        <v>548196.67099999997</v>
      </c>
    </row>
    <row r="15" spans="3:17" x14ac:dyDescent="0.25">
      <c r="C15" s="52" t="s">
        <v>56</v>
      </c>
      <c r="D15" s="53">
        <f t="shared" ref="D15:D20" si="2">L15/L$21</f>
        <v>0.12657466258304806</v>
      </c>
      <c r="E15" s="54">
        <v>0.161</v>
      </c>
      <c r="F15" s="54">
        <v>8.1000000000000003E-2</v>
      </c>
      <c r="G15" s="55" t="s">
        <v>55</v>
      </c>
      <c r="H15" s="54">
        <v>6.8000000000000005E-2</v>
      </c>
      <c r="I15" s="56">
        <v>0.14699999999999999</v>
      </c>
      <c r="L15" s="57">
        <f t="shared" si="0"/>
        <v>1091379.649</v>
      </c>
      <c r="M15" s="57">
        <f t="shared" ref="M15:M20" si="3">E15*M$21</f>
        <v>226943.99000000002</v>
      </c>
      <c r="N15" s="57">
        <f t="shared" si="1"/>
        <v>100002.762</v>
      </c>
      <c r="O15" s="57"/>
      <c r="P15" s="57">
        <f t="shared" si="1"/>
        <v>98441.900000000009</v>
      </c>
      <c r="Q15" s="57">
        <f t="shared" si="1"/>
        <v>665990.99699999997</v>
      </c>
    </row>
    <row r="16" spans="3:17" x14ac:dyDescent="0.25">
      <c r="C16" s="52" t="s">
        <v>57</v>
      </c>
      <c r="D16" s="53">
        <f t="shared" si="2"/>
        <v>0.32443684961689401</v>
      </c>
      <c r="E16" s="54">
        <v>0.26400000000000001</v>
      </c>
      <c r="F16" s="54">
        <v>0.27600000000000002</v>
      </c>
      <c r="G16" s="55" t="s">
        <v>55</v>
      </c>
      <c r="H16" s="54">
        <v>0.28199999999999997</v>
      </c>
      <c r="I16" s="56">
        <v>0.37</v>
      </c>
      <c r="L16" s="57">
        <f t="shared" si="0"/>
        <v>2797430.1320000002</v>
      </c>
      <c r="M16" s="57">
        <f t="shared" si="3"/>
        <v>372131.76</v>
      </c>
      <c r="N16" s="57">
        <f t="shared" si="1"/>
        <v>340750.152</v>
      </c>
      <c r="O16" s="57"/>
      <c r="P16" s="57">
        <f t="shared" si="1"/>
        <v>408244.35</v>
      </c>
      <c r="Q16" s="57">
        <f t="shared" si="1"/>
        <v>1676303.8699999999</v>
      </c>
    </row>
    <row r="17" spans="3:17" x14ac:dyDescent="0.25">
      <c r="C17" s="52" t="s">
        <v>58</v>
      </c>
      <c r="D17" s="53">
        <f t="shared" si="2"/>
        <v>0.17490643146736798</v>
      </c>
      <c r="E17" s="54">
        <v>0.16600000000000001</v>
      </c>
      <c r="F17" s="54">
        <v>0.215</v>
      </c>
      <c r="G17" s="55" t="s">
        <v>55</v>
      </c>
      <c r="H17" s="54">
        <v>0.17100000000000001</v>
      </c>
      <c r="I17" s="56">
        <v>0.16800000000000001</v>
      </c>
      <c r="L17" s="57">
        <f t="shared" si="0"/>
        <v>1508116.3630000001</v>
      </c>
      <c r="M17" s="57">
        <f t="shared" si="3"/>
        <v>233991.94</v>
      </c>
      <c r="N17" s="57">
        <f t="shared" si="1"/>
        <v>265439.43</v>
      </c>
      <c r="O17" s="57"/>
      <c r="P17" s="57">
        <f t="shared" si="1"/>
        <v>247552.42500000002</v>
      </c>
      <c r="Q17" s="57">
        <f t="shared" si="1"/>
        <v>761132.56800000009</v>
      </c>
    </row>
    <row r="18" spans="3:17" x14ac:dyDescent="0.25">
      <c r="C18" s="52" t="s">
        <v>59</v>
      </c>
      <c r="D18" s="53">
        <f t="shared" si="2"/>
        <v>0.11594161916065772</v>
      </c>
      <c r="E18" s="54">
        <v>9.0999999999999998E-2</v>
      </c>
      <c r="F18" s="54">
        <v>0.185</v>
      </c>
      <c r="G18" s="55" t="s">
        <v>55</v>
      </c>
      <c r="H18" s="54">
        <v>0.15</v>
      </c>
      <c r="I18" s="56">
        <v>9.4E-2</v>
      </c>
      <c r="L18" s="57">
        <f t="shared" si="0"/>
        <v>999697.10400000005</v>
      </c>
      <c r="M18" s="57">
        <f t="shared" si="3"/>
        <v>128272.69</v>
      </c>
      <c r="N18" s="57">
        <f t="shared" si="1"/>
        <v>228401.37</v>
      </c>
      <c r="O18" s="57"/>
      <c r="P18" s="57">
        <f t="shared" si="1"/>
        <v>217151.25</v>
      </c>
      <c r="Q18" s="57">
        <f t="shared" si="1"/>
        <v>425871.79399999999</v>
      </c>
    </row>
    <row r="19" spans="3:17" x14ac:dyDescent="0.25">
      <c r="C19" s="52" t="s">
        <v>60</v>
      </c>
      <c r="D19" s="53">
        <f t="shared" si="2"/>
        <v>7.1990356417422588E-2</v>
      </c>
      <c r="E19" s="54">
        <v>5.3999999999999999E-2</v>
      </c>
      <c r="F19" s="54">
        <v>0.115</v>
      </c>
      <c r="G19" s="55" t="s">
        <v>55</v>
      </c>
      <c r="H19" s="54">
        <v>0.106</v>
      </c>
      <c r="I19" s="56">
        <v>5.5E-2</v>
      </c>
      <c r="L19" s="57">
        <f t="shared" si="0"/>
        <v>620730.94500000007</v>
      </c>
      <c r="M19" s="57">
        <f t="shared" si="3"/>
        <v>76117.86</v>
      </c>
      <c r="N19" s="57">
        <f t="shared" si="1"/>
        <v>141979.23000000001</v>
      </c>
      <c r="O19" s="57"/>
      <c r="P19" s="57">
        <f t="shared" si="1"/>
        <v>153453.54999999999</v>
      </c>
      <c r="Q19" s="57">
        <f t="shared" si="1"/>
        <v>249180.30499999999</v>
      </c>
    </row>
    <row r="20" spans="3:17" x14ac:dyDescent="0.25">
      <c r="C20" s="52" t="s">
        <v>61</v>
      </c>
      <c r="D20" s="53">
        <f t="shared" si="2"/>
        <v>7.1485707025569861E-2</v>
      </c>
      <c r="E20" s="54">
        <v>6.7000000000000004E-2</v>
      </c>
      <c r="F20" s="54">
        <v>9.8000000000000004E-2</v>
      </c>
      <c r="G20" s="55" t="s">
        <v>55</v>
      </c>
      <c r="H20" s="54">
        <v>0.13300000000000001</v>
      </c>
      <c r="I20" s="56">
        <v>4.5999999999999999E-2</v>
      </c>
      <c r="L20" s="57">
        <f t="shared" si="0"/>
        <v>616379.647</v>
      </c>
      <c r="M20" s="57">
        <f t="shared" si="3"/>
        <v>94442.53</v>
      </c>
      <c r="N20" s="57">
        <f t="shared" si="1"/>
        <v>120990.996</v>
      </c>
      <c r="O20" s="57"/>
      <c r="P20" s="57">
        <f t="shared" si="1"/>
        <v>192540.77500000002</v>
      </c>
      <c r="Q20" s="57">
        <f t="shared" si="1"/>
        <v>208405.34599999999</v>
      </c>
    </row>
    <row r="21" spans="3:17" x14ac:dyDescent="0.25">
      <c r="C21" s="58" t="s">
        <v>62</v>
      </c>
      <c r="D21" s="59">
        <f>L21/L21</f>
        <v>1</v>
      </c>
      <c r="E21" s="60">
        <f>SUM(E14:E20)</f>
        <v>1</v>
      </c>
      <c r="F21" s="60">
        <f t="shared" ref="F21:I21" si="4">SUM(F14:F20)</f>
        <v>0.98499999999999999</v>
      </c>
      <c r="G21" s="60">
        <f t="shared" si="4"/>
        <v>0</v>
      </c>
      <c r="H21" s="60">
        <f t="shared" si="4"/>
        <v>1</v>
      </c>
      <c r="I21" s="61">
        <f t="shared" si="4"/>
        <v>1.0010000000000001</v>
      </c>
      <c r="K21" t="s">
        <v>63</v>
      </c>
      <c r="L21" s="57">
        <f>SUM(M21:Q21)</f>
        <v>8622418</v>
      </c>
      <c r="M21" s="57">
        <f>M26</f>
        <v>1409590</v>
      </c>
      <c r="N21" s="57">
        <f>N26</f>
        <v>1234602</v>
      </c>
      <c r="O21" s="57"/>
      <c r="P21" s="57">
        <v>1447675</v>
      </c>
      <c r="Q21" s="57">
        <v>4530551</v>
      </c>
    </row>
    <row r="22" spans="3:17" x14ac:dyDescent="0.25">
      <c r="C22" s="62" t="s">
        <v>64</v>
      </c>
      <c r="K22" s="57"/>
    </row>
    <row r="23" spans="3:17" x14ac:dyDescent="0.25">
      <c r="M23">
        <v>1085457</v>
      </c>
    </row>
    <row r="24" spans="3:17" x14ac:dyDescent="0.25">
      <c r="M24">
        <v>234653</v>
      </c>
    </row>
    <row r="25" spans="3:17" x14ac:dyDescent="0.25">
      <c r="M25">
        <v>89480</v>
      </c>
    </row>
    <row r="26" spans="3:17" x14ac:dyDescent="0.25">
      <c r="M26">
        <f>SUM(M23:M25)</f>
        <v>1409590</v>
      </c>
      <c r="N26">
        <v>1234602</v>
      </c>
      <c r="P26">
        <v>1511805</v>
      </c>
    </row>
    <row r="27" spans="3:17" x14ac:dyDescent="0.25">
      <c r="M27" t="s">
        <v>65</v>
      </c>
      <c r="N27" t="s">
        <v>66</v>
      </c>
      <c r="P27" t="s">
        <v>67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B1C48EC00036E44854C2B60720290C7" ma:contentTypeVersion="" ma:contentTypeDescription="Opret et nyt dokument." ma:contentTypeScope="" ma:versionID="61b4f4915b90352af5d6cb9e7fe05457">
  <xsd:schema xmlns:xsd="http://www.w3.org/2001/XMLSchema" xmlns:xs="http://www.w3.org/2001/XMLSchema" xmlns:p="http://schemas.microsoft.com/office/2006/metadata/properties" xmlns:ns2="b1f11491-8d8b-4ad3-bca6-57519569f994" targetNamespace="http://schemas.microsoft.com/office/2006/metadata/properties" ma:root="true" ma:fieldsID="c031eaacdec4615bc6ff4d52d64c0b9f" ns2:_="">
    <xsd:import namespace="b1f11491-8d8b-4ad3-bca6-57519569f9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f11491-8d8b-4ad3-bca6-57519569f9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8EBA40-61F3-4EE9-9E6E-A7B0B1D9C8A1}">
  <ds:schemaRefs>
    <ds:schemaRef ds:uri="http://purl.org/dc/terms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b1f11491-8d8b-4ad3-bca6-57519569f994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BDD4BBD-E031-4559-98B8-84833A13E1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72F98C2-CE25-4D2D-B0D1-321B479827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f11491-8d8b-4ad3-bca6-57519569f9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Source overview</vt:lpstr>
      <vt:lpstr>FIG 08.1</vt:lpstr>
      <vt:lpstr>FIG 08.2</vt:lpstr>
      <vt:lpstr>FIG 08.3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Brunak</dc:creator>
  <cp:lastModifiedBy>Andrea Pasquali</cp:lastModifiedBy>
  <dcterms:created xsi:type="dcterms:W3CDTF">2019-07-11T11:52:18Z</dcterms:created>
  <dcterms:modified xsi:type="dcterms:W3CDTF">2020-03-26T09:25:09Z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0x0101006B1C48EC00036E44854C2B60720290C7</vt:lpwstr>
  </property>
</Properties>
</file>