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/>
  <mc:AlternateContent xmlns:mc="http://schemas.openxmlformats.org/markup-compatibility/2006">
    <mc:Choice Requires="x15">
      <x15ac:absPath xmlns:x15ac="http://schemas.microsoft.com/office/spreadsheetml/2010/11/ac" url="C:\Users\isc\EAEA\1932 Nordic Clean Energy Progress - Dokumenter\2_Statistikker mm\00 2P figurer\"/>
    </mc:Choice>
  </mc:AlternateContent>
  <xr:revisionPtr revIDLastSave="26" documentId="13_ncr:1_{11B3D496-E433-4A97-A39D-DF23B97A948D}" xr6:coauthVersionLast="43" xr6:coauthVersionMax="43" xr10:uidLastSave="{F2997A90-994E-43A1-B1AC-557DC899FDFD}"/>
  <bookViews>
    <workbookView xWindow="-120" yWindow="-120" windowWidth="38640" windowHeight="21240" xr2:uid="{00000000-000D-0000-FFFF-FFFF00000000}"/>
  </bookViews>
  <sheets>
    <sheet name="Source overview" sheetId="3" r:id="rId1"/>
    <sheet name="FIG 01.1" sheetId="1" r:id="rId2"/>
    <sheet name="FIG 01.2" sheetId="2" r:id="rId3"/>
  </sheets>
  <externalReferences>
    <externalReference r:id="rId4"/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5" i="2" l="1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B121" i="1"/>
  <c r="BA116" i="1"/>
  <c r="AX116" i="1"/>
  <c r="AY116" i="1" s="1"/>
  <c r="AS116" i="1"/>
  <c r="AT116" i="1"/>
  <c r="AU116" i="1"/>
  <c r="AV116" i="1" s="1"/>
  <c r="AI116" i="1"/>
  <c r="AJ116" i="1"/>
  <c r="AK116" i="1"/>
  <c r="AL116" i="1" s="1"/>
  <c r="AM116" i="1" s="1"/>
  <c r="AN116" i="1" s="1"/>
  <c r="AO116" i="1" s="1"/>
  <c r="AP116" i="1" s="1"/>
  <c r="AQ116" i="1" s="1"/>
  <c r="BA115" i="1"/>
  <c r="AX115" i="1"/>
  <c r="AY115" i="1" s="1"/>
  <c r="AS115" i="1"/>
  <c r="AT115" i="1"/>
  <c r="AU115" i="1"/>
  <c r="AV115" i="1" s="1"/>
  <c r="AI115" i="1"/>
  <c r="AJ115" i="1"/>
  <c r="AK115" i="1"/>
  <c r="AL115" i="1" s="1"/>
  <c r="AM115" i="1" s="1"/>
  <c r="AN115" i="1" s="1"/>
  <c r="AO115" i="1" s="1"/>
  <c r="AP115" i="1" s="1"/>
  <c r="AQ115" i="1" s="1"/>
  <c r="BA114" i="1"/>
  <c r="AX114" i="1"/>
  <c r="AY114" i="1" s="1"/>
  <c r="AS114" i="1"/>
  <c r="AT114" i="1"/>
  <c r="AU114" i="1"/>
  <c r="AV114" i="1" s="1"/>
  <c r="AI114" i="1"/>
  <c r="AJ114" i="1"/>
  <c r="AK114" i="1"/>
  <c r="AL114" i="1" s="1"/>
  <c r="AM114" i="1" s="1"/>
  <c r="AN114" i="1" s="1"/>
  <c r="AO114" i="1" s="1"/>
  <c r="AP114" i="1" s="1"/>
  <c r="AQ114" i="1" s="1"/>
  <c r="BA113" i="1"/>
  <c r="AX113" i="1"/>
  <c r="AY113" i="1" s="1"/>
  <c r="AS113" i="1"/>
  <c r="AT113" i="1"/>
  <c r="AU113" i="1"/>
  <c r="AV113" i="1" s="1"/>
  <c r="AI113" i="1"/>
  <c r="AJ113" i="1"/>
  <c r="AK113" i="1"/>
  <c r="AL113" i="1" s="1"/>
  <c r="AM113" i="1" s="1"/>
  <c r="AN113" i="1" s="1"/>
  <c r="AO113" i="1" s="1"/>
  <c r="AP113" i="1" s="1"/>
  <c r="AQ113" i="1" s="1"/>
  <c r="BA112" i="1"/>
  <c r="BA77" i="1" s="1"/>
  <c r="AX112" i="1"/>
  <c r="AY112" i="1" s="1"/>
  <c r="AS112" i="1"/>
  <c r="AT112" i="1"/>
  <c r="AU112" i="1"/>
  <c r="AV112" i="1" s="1"/>
  <c r="AI112" i="1"/>
  <c r="AJ112" i="1"/>
  <c r="AJ77" i="1" s="1"/>
  <c r="AK112" i="1"/>
  <c r="AL112" i="1" s="1"/>
  <c r="BA83" i="1"/>
  <c r="BA73" i="1" s="1"/>
  <c r="BA72" i="1" s="1"/>
  <c r="AZ83" i="1"/>
  <c r="AZ73" i="1" s="1"/>
  <c r="AZ72" i="1" s="1"/>
  <c r="AY83" i="1"/>
  <c r="AX83" i="1"/>
  <c r="AW83" i="1"/>
  <c r="AW73" i="1" s="1"/>
  <c r="AW72" i="1" s="1"/>
  <c r="AV83" i="1"/>
  <c r="AV73" i="1" s="1"/>
  <c r="AV72" i="1" s="1"/>
  <c r="AU83" i="1"/>
  <c r="AT83" i="1"/>
  <c r="AS83" i="1"/>
  <c r="AS73" i="1" s="1"/>
  <c r="AS72" i="1" s="1"/>
  <c r="AR83" i="1"/>
  <c r="AR73" i="1" s="1"/>
  <c r="AR72" i="1" s="1"/>
  <c r="AQ83" i="1"/>
  <c r="AP83" i="1"/>
  <c r="AO83" i="1"/>
  <c r="AO73" i="1" s="1"/>
  <c r="AO72" i="1" s="1"/>
  <c r="AN83" i="1"/>
  <c r="AN73" i="1" s="1"/>
  <c r="AN72" i="1" s="1"/>
  <c r="AM83" i="1"/>
  <c r="AL83" i="1"/>
  <c r="AK83" i="1"/>
  <c r="AK73" i="1" s="1"/>
  <c r="AK72" i="1" s="1"/>
  <c r="AJ83" i="1"/>
  <c r="AJ73" i="1" s="1"/>
  <c r="AJ72" i="1" s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Z77" i="1"/>
  <c r="AX77" i="1"/>
  <c r="AW77" i="1"/>
  <c r="AT77" i="1"/>
  <c r="AS77" i="1"/>
  <c r="AR77" i="1"/>
  <c r="AI77" i="1"/>
  <c r="AH77" i="1"/>
  <c r="AZ76" i="1"/>
  <c r="AX76" i="1"/>
  <c r="AW76" i="1"/>
  <c r="AT76" i="1"/>
  <c r="AS76" i="1"/>
  <c r="AR76" i="1"/>
  <c r="AI76" i="1"/>
  <c r="AH76" i="1"/>
  <c r="AY73" i="1"/>
  <c r="AX73" i="1"/>
  <c r="AU73" i="1"/>
  <c r="AT73" i="1"/>
  <c r="AQ73" i="1"/>
  <c r="AP73" i="1"/>
  <c r="AM73" i="1"/>
  <c r="AL73" i="1"/>
  <c r="AI73" i="1"/>
  <c r="AH73" i="1"/>
  <c r="AY72" i="1"/>
  <c r="AX72" i="1"/>
  <c r="AU72" i="1"/>
  <c r="AT72" i="1"/>
  <c r="AQ72" i="1"/>
  <c r="AP72" i="1"/>
  <c r="AM72" i="1"/>
  <c r="AL72" i="1"/>
  <c r="AI72" i="1"/>
  <c r="AH72" i="1"/>
  <c r="BK45" i="1"/>
  <c r="BF45" i="1"/>
  <c r="BA45" i="1"/>
  <c r="AV45" i="1"/>
  <c r="AQ45" i="1"/>
  <c r="AL45" i="1"/>
  <c r="AG45" i="1"/>
  <c r="AB45" i="1"/>
  <c r="Z43" i="1"/>
  <c r="Z44" i="1"/>
  <c r="Z45" i="1"/>
  <c r="BK44" i="1"/>
  <c r="BF44" i="1"/>
  <c r="BA44" i="1"/>
  <c r="AV44" i="1"/>
  <c r="AQ44" i="1"/>
  <c r="AL44" i="1"/>
  <c r="AG44" i="1"/>
  <c r="AB44" i="1"/>
  <c r="W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Z42" i="1"/>
  <c r="Z40" i="1" s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K41" i="1"/>
  <c r="BF41" i="1"/>
  <c r="BA41" i="1"/>
  <c r="AV41" i="1"/>
  <c r="AQ41" i="1"/>
  <c r="AL41" i="1"/>
  <c r="AG41" i="1"/>
  <c r="AB41" i="1"/>
  <c r="Z41" i="1"/>
  <c r="BK40" i="1"/>
  <c r="BF40" i="1"/>
  <c r="BA40" i="1"/>
  <c r="AV40" i="1"/>
  <c r="AQ40" i="1"/>
  <c r="AL40" i="1"/>
  <c r="AG40" i="1"/>
  <c r="AB40" i="1"/>
  <c r="AV77" i="1" l="1"/>
  <c r="AV76" i="1"/>
  <c r="AY76" i="1"/>
  <c r="AY77" i="1"/>
  <c r="AL76" i="1"/>
  <c r="AM112" i="1"/>
  <c r="AL77" i="1"/>
  <c r="AJ76" i="1"/>
  <c r="AU76" i="1"/>
  <c r="AU77" i="1"/>
  <c r="AK76" i="1"/>
  <c r="BA76" i="1"/>
  <c r="AK77" i="1"/>
  <c r="AM77" i="1" l="1"/>
  <c r="AM76" i="1"/>
  <c r="AN112" i="1"/>
  <c r="AN77" i="1" l="1"/>
  <c r="AN76" i="1"/>
  <c r="AO112" i="1"/>
  <c r="AP112" i="1" l="1"/>
  <c r="AO77" i="1"/>
  <c r="AO76" i="1"/>
  <c r="AQ112" i="1" l="1"/>
  <c r="AP77" i="1"/>
  <c r="AP76" i="1"/>
  <c r="AQ77" i="1" l="1"/>
  <c r="AQ76" i="1"/>
</calcChain>
</file>

<file path=xl/sharedStrings.xml><?xml version="1.0" encoding="utf-8"?>
<sst xmlns="http://schemas.openxmlformats.org/spreadsheetml/2006/main" count="119" uniqueCount="68">
  <si>
    <t>line chart</t>
  </si>
  <si>
    <t>change the elements in red</t>
  </si>
  <si>
    <t>Chapter number</t>
  </si>
  <si>
    <t>Figure number</t>
  </si>
  <si>
    <t>Figure title</t>
  </si>
  <si>
    <t>key point</t>
  </si>
  <si>
    <t>FIGURE</t>
  </si>
  <si>
    <t>Labels</t>
  </si>
  <si>
    <t>Primary y axis</t>
  </si>
  <si>
    <t>Size</t>
  </si>
  <si>
    <t>Chart Height</t>
  </si>
  <si>
    <t>7.62 cm</t>
  </si>
  <si>
    <t>Chart Width</t>
  </si>
  <si>
    <t>21.59 cm</t>
  </si>
  <si>
    <t>Author notes</t>
  </si>
  <si>
    <t>leave your notes here</t>
  </si>
  <si>
    <t>DATA</t>
  </si>
  <si>
    <t xml:space="preserve"> 4DS</t>
  </si>
  <si>
    <t xml:space="preserve"> 2DS</t>
  </si>
  <si>
    <t xml:space="preserve"> CNS</t>
  </si>
  <si>
    <t>nordic historic</t>
  </si>
  <si>
    <t>World historic</t>
  </si>
  <si>
    <t xml:space="preserve">  </t>
  </si>
  <si>
    <t>PRODUCT: Total</t>
  </si>
  <si>
    <t>Nordic 5 (sectoral approach + bunkers + process emissions)</t>
  </si>
  <si>
    <t>CO2 Sectoral Approach</t>
  </si>
  <si>
    <t>Denmark</t>
  </si>
  <si>
    <t>Finland</t>
  </si>
  <si>
    <t>Iceland</t>
  </si>
  <si>
    <t>Norway</t>
  </si>
  <si>
    <t>Sweden</t>
  </si>
  <si>
    <t>Nordic 5</t>
  </si>
  <si>
    <t>CO2 Reference Approach</t>
  </si>
  <si>
    <t>Memo: International marine bunkers</t>
  </si>
  <si>
    <t>..</t>
  </si>
  <si>
    <t>Memo: International aviation bunkers</t>
  </si>
  <si>
    <t>GAS (Mt CO2 eq.)</t>
  </si>
  <si>
    <t>CO2 - Industrial processes</t>
  </si>
  <si>
    <t>TIME</t>
  </si>
  <si>
    <t>1990</t>
  </si>
  <si>
    <t>2000</t>
  </si>
  <si>
    <t>2005</t>
  </si>
  <si>
    <t>2008</t>
  </si>
  <si>
    <t>COUNTRY</t>
  </si>
  <si>
    <r>
      <t>All scenarios lead to significant reductions in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emissions by 2050</t>
    </r>
  </si>
  <si>
    <t>Nordic 5 (reference approach + bunkers + process emissions)</t>
  </si>
  <si>
    <r>
      <t>Reduction pathways for energy-related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by scenario (indexed to 1990)</t>
    </r>
  </si>
  <si>
    <t>Global 4-Degree Scenario</t>
  </si>
  <si>
    <t>Global 2-Degree Scenario</t>
  </si>
  <si>
    <t>Nordic Carbon-Neutral Scenario (CNS)</t>
  </si>
  <si>
    <t>Nordic 4-Degree Scenario (4DS)</t>
  </si>
  <si>
    <t>n</t>
  </si>
  <si>
    <t>Nordic CO2 emissions and GDP in the CNS</t>
  </si>
  <si>
    <t>While emissions from all sectors have already decoupled from Nordic GDP, decarbonisation is first achieved by power, heat and buildings, followed by the more challenging sectors of transport and industry.</t>
  </si>
  <si>
    <t>Left axis label</t>
  </si>
  <si>
    <t>Primary x axis</t>
  </si>
  <si>
    <t>Bottom axis label</t>
  </si>
  <si>
    <t>Data is correct below but the figure on top of the original figure isnt connected to the data. Figure note: Notes: All figures and numbers in the box are from Nordic Energy Technology Perspectives 2016. Energy-related emissions from agriculture (4% of total) are not included the left figure. Annual variations in CO2 emissions from power and heat are due to climatic variations affecting hydropower generation and heating demand.</t>
  </si>
  <si>
    <t>Divider year (statistics/scenarios)</t>
  </si>
  <si>
    <t>Intro</t>
  </si>
  <si>
    <t>NETP inspired</t>
  </si>
  <si>
    <t>No.</t>
  </si>
  <si>
    <t>Figure</t>
  </si>
  <si>
    <t>Text</t>
  </si>
  <si>
    <t>Nordic Energy Technology Perspectives</t>
  </si>
  <si>
    <t>Modified NETP 2016 1.1</t>
  </si>
  <si>
    <t>Modified NETP 2016 1.n</t>
  </si>
  <si>
    <t>Picture: © Laura Kotila/Valtioneuvoston kanslia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</si>
</sst>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5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rgb="FFFF0000"/>
      <name val="Calibri"/>
      <family val="2"/>
    </font>
    <font>
      <i/>
      <sz val="11"/>
      <color rgb="FF00678E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rgb="FF38598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2C4C5"/>
        <bgColor rgb="FF000000"/>
      </patternFill>
    </fill>
    <fill>
      <patternFill patternType="solid">
        <fgColor rgb="FFBDE4FF"/>
        <bgColor rgb="FF000000"/>
      </patternFill>
    </fill>
    <fill>
      <patternFill patternType="solid">
        <fgColor rgb="FFE1E1E1"/>
        <bgColor rgb="FF000000"/>
      </patternFill>
    </fill>
    <fill>
      <patternFill patternType="solid">
        <fgColor rgb="FFEFF5FC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8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0" fillId="3" borderId="0" xfId="0" applyFont="1" applyFill="1"/>
    <xf numFmtId="0" fontId="2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0" fillId="3" borderId="0" xfId="0" applyFill="1"/>
    <xf numFmtId="0" fontId="7" fillId="3" borderId="0" xfId="0" applyFont="1" applyFill="1"/>
    <xf numFmtId="0" fontId="0" fillId="3" borderId="0" xfId="0" applyFont="1" applyFill="1" applyBorder="1" applyAlignment="1">
      <alignment vertical="top"/>
    </xf>
    <xf numFmtId="0" fontId="8" fillId="3" borderId="0" xfId="0" applyFont="1" applyFill="1"/>
    <xf numFmtId="0" fontId="9" fillId="3" borderId="0" xfId="0" applyFont="1" applyFill="1"/>
    <xf numFmtId="0" fontId="10" fillId="3" borderId="0" xfId="0" applyFont="1" applyFill="1"/>
    <xf numFmtId="1" fontId="2" fillId="3" borderId="0" xfId="0" applyNumberFormat="1" applyFont="1" applyFill="1"/>
    <xf numFmtId="2" fontId="0" fillId="3" borderId="0" xfId="0" applyNumberFormat="1" applyFont="1" applyFill="1"/>
    <xf numFmtId="0" fontId="0" fillId="3" borderId="0" xfId="0" applyFont="1" applyFill="1" applyAlignment="1">
      <alignment horizontal="right"/>
    </xf>
    <xf numFmtId="1" fontId="6" fillId="3" borderId="0" xfId="0" applyNumberFormat="1" applyFont="1" applyFill="1"/>
    <xf numFmtId="1" fontId="0" fillId="3" borderId="0" xfId="0" applyNumberFormat="1" applyFont="1" applyFill="1"/>
    <xf numFmtId="2" fontId="11" fillId="3" borderId="0" xfId="0" applyNumberFormat="1" applyFont="1" applyFill="1"/>
    <xf numFmtId="1" fontId="11" fillId="3" borderId="0" xfId="0" applyNumberFormat="1" applyFont="1" applyFill="1"/>
    <xf numFmtId="1" fontId="0" fillId="3" borderId="0" xfId="0" applyNumberFormat="1" applyFill="1"/>
    <xf numFmtId="164" fontId="11" fillId="3" borderId="0" xfId="0" applyNumberFormat="1" applyFont="1" applyFill="1"/>
    <xf numFmtId="0" fontId="11" fillId="3" borderId="0" xfId="0" applyFont="1" applyFill="1"/>
    <xf numFmtId="165" fontId="11" fillId="3" borderId="0" xfId="1" applyNumberFormat="1" applyFont="1" applyFill="1"/>
    <xf numFmtId="0" fontId="0" fillId="4" borderId="0" xfId="0" applyFont="1" applyFill="1"/>
    <xf numFmtId="0" fontId="0" fillId="5" borderId="2" xfId="0" applyFill="1" applyBorder="1"/>
    <xf numFmtId="0" fontId="0" fillId="3" borderId="2" xfId="0" applyFont="1" applyFill="1" applyBorder="1"/>
    <xf numFmtId="0" fontId="2" fillId="3" borderId="2" xfId="0" applyFont="1" applyFill="1" applyBorder="1"/>
    <xf numFmtId="0" fontId="0" fillId="5" borderId="0" xfId="0" applyFill="1"/>
    <xf numFmtId="165" fontId="0" fillId="3" borderId="0" xfId="1" applyNumberFormat="1" applyFont="1" applyFill="1"/>
    <xf numFmtId="0" fontId="0" fillId="4" borderId="0" xfId="0" applyFill="1" applyAlignment="1">
      <alignment horizontal="left"/>
    </xf>
    <xf numFmtId="0" fontId="0" fillId="6" borderId="0" xfId="0" applyFont="1" applyFill="1"/>
    <xf numFmtId="0" fontId="3" fillId="7" borderId="0" xfId="0" applyFont="1" applyFill="1"/>
    <xf numFmtId="0" fontId="4" fillId="7" borderId="0" xfId="0" applyFont="1" applyFill="1"/>
    <xf numFmtId="0" fontId="14" fillId="3" borderId="0" xfId="0" applyFont="1" applyFill="1"/>
    <xf numFmtId="0" fontId="13" fillId="3" borderId="0" xfId="0" applyFont="1" applyFill="1"/>
    <xf numFmtId="0" fontId="15" fillId="8" borderId="0" xfId="0" applyFont="1" applyFill="1" applyBorder="1"/>
    <xf numFmtId="2" fontId="16" fillId="8" borderId="0" xfId="0" applyNumberFormat="1" applyFont="1" applyFill="1" applyBorder="1"/>
    <xf numFmtId="0" fontId="16" fillId="8" borderId="0" xfId="0" applyFont="1" applyFill="1" applyBorder="1"/>
    <xf numFmtId="9" fontId="15" fillId="8" borderId="0" xfId="1" applyFont="1" applyFill="1" applyBorder="1"/>
    <xf numFmtId="0" fontId="17" fillId="8" borderId="0" xfId="0" applyFont="1" applyFill="1" applyBorder="1"/>
    <xf numFmtId="9" fontId="17" fillId="8" borderId="0" xfId="1" applyFont="1" applyFill="1" applyBorder="1"/>
    <xf numFmtId="0" fontId="18" fillId="8" borderId="0" xfId="0" applyFont="1" applyFill="1" applyBorder="1"/>
    <xf numFmtId="1" fontId="19" fillId="8" borderId="0" xfId="0" applyNumberFormat="1" applyFont="1" applyFill="1" applyBorder="1"/>
    <xf numFmtId="2" fontId="18" fillId="8" borderId="0" xfId="0" applyNumberFormat="1" applyFont="1" applyFill="1" applyBorder="1"/>
    <xf numFmtId="2" fontId="20" fillId="8" borderId="0" xfId="0" applyNumberFormat="1" applyFont="1" applyFill="1" applyBorder="1"/>
    <xf numFmtId="0" fontId="20" fillId="8" borderId="0" xfId="0" applyFont="1" applyFill="1" applyBorder="1"/>
    <xf numFmtId="0" fontId="21" fillId="8" borderId="0" xfId="0" applyFont="1" applyFill="1" applyBorder="1"/>
    <xf numFmtId="0" fontId="22" fillId="8" borderId="0" xfId="0" applyFont="1" applyFill="1" applyBorder="1"/>
    <xf numFmtId="2" fontId="22" fillId="8" borderId="0" xfId="0" applyNumberFormat="1" applyFont="1" applyFill="1" applyBorder="1"/>
    <xf numFmtId="2" fontId="23" fillId="8" borderId="0" xfId="0" applyNumberFormat="1" applyFont="1" applyFill="1" applyBorder="1"/>
    <xf numFmtId="0" fontId="21" fillId="9" borderId="0" xfId="0" applyFont="1" applyFill="1"/>
    <xf numFmtId="0" fontId="20" fillId="10" borderId="0" xfId="0" applyFont="1" applyFill="1" applyAlignment="1">
      <alignment horizontal="center"/>
    </xf>
    <xf numFmtId="0" fontId="20" fillId="10" borderId="0" xfId="0" applyFont="1" applyFill="1" applyAlignment="1">
      <alignment horizontal="left"/>
    </xf>
    <xf numFmtId="0" fontId="20" fillId="10" borderId="0" xfId="0" applyFont="1" applyFill="1"/>
    <xf numFmtId="0" fontId="20" fillId="0" borderId="0" xfId="0" quotePrefix="1" applyFont="1" applyAlignment="1">
      <alignment horizontal="center"/>
    </xf>
    <xf numFmtId="0" fontId="20" fillId="0" borderId="0" xfId="0" applyFont="1"/>
    <xf numFmtId="0" fontId="20" fillId="11" borderId="0" xfId="0" applyFont="1" applyFill="1" applyAlignment="1">
      <alignment horizontal="center"/>
    </xf>
    <xf numFmtId="0" fontId="20" fillId="11" borderId="0" xfId="0" applyFont="1" applyFill="1"/>
    <xf numFmtId="0" fontId="20" fillId="12" borderId="0" xfId="0" applyFont="1" applyFill="1"/>
    <xf numFmtId="0" fontId="20" fillId="0" borderId="0" xfId="0" applyFont="1" applyAlignment="1">
      <alignment horizontal="center"/>
    </xf>
    <xf numFmtId="0" fontId="25" fillId="0" borderId="0" xfId="2" applyFont="1"/>
    <xf numFmtId="0" fontId="0" fillId="3" borderId="1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left" vertical="top"/>
    </xf>
    <xf numFmtId="0" fontId="0" fillId="3" borderId="3" xfId="0" applyFont="1" applyFill="1" applyBorder="1" applyAlignment="1">
      <alignment horizontal="left" vertical="top"/>
    </xf>
    <xf numFmtId="0" fontId="0" fillId="3" borderId="4" xfId="0" applyFont="1" applyFill="1" applyBorder="1" applyAlignment="1">
      <alignment horizontal="left" vertical="top"/>
    </xf>
    <xf numFmtId="0" fontId="0" fillId="3" borderId="0" xfId="0" applyFont="1" applyFill="1" applyBorder="1" applyAlignment="1">
      <alignment horizontal="left" vertical="top"/>
    </xf>
    <xf numFmtId="0" fontId="0" fillId="3" borderId="5" xfId="0" applyFont="1" applyFill="1" applyBorder="1" applyAlignment="1">
      <alignment horizontal="left" vertical="top"/>
    </xf>
    <xf numFmtId="0" fontId="0" fillId="3" borderId="6" xfId="0" applyFont="1" applyFill="1" applyBorder="1" applyAlignment="1">
      <alignment horizontal="left" vertical="top"/>
    </xf>
    <xf numFmtId="0" fontId="0" fillId="3" borderId="7" xfId="0" applyFont="1" applyFill="1" applyBorder="1" applyAlignment="1">
      <alignment horizontal="left" vertical="top"/>
    </xf>
    <xf numFmtId="0" fontId="0" fillId="3" borderId="8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</cellXfs>
  <cellStyles count="3">
    <cellStyle name="Link" xfId="2" builtinId="8"/>
    <cellStyle name="Normal" xfId="0" builtinId="0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24547643668096E-2"/>
          <c:y val="5.1386614231296458E-2"/>
          <c:w val="0.68121486776920692"/>
          <c:h val="0.84650845727617485"/>
        </c:manualLayout>
      </c:layout>
      <c:lineChart>
        <c:grouping val="standard"/>
        <c:varyColors val="0"/>
        <c:ser>
          <c:idx val="5"/>
          <c:order val="0"/>
          <c:tx>
            <c:strRef>
              <c:f>'FIG 01.1'!$B$44</c:f>
              <c:strCache>
                <c:ptCount val="1"/>
                <c:pt idx="0">
                  <c:v>Global 4-Degree Scenario</c:v>
                </c:pt>
              </c:strCache>
            </c:strRef>
          </c:tx>
          <c:spPr>
            <a:ln w="50800">
              <a:solidFill>
                <a:schemeClr val="accent6">
                  <a:alpha val="50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'FIG 01.1'!$C$39:$BK$39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'FIG 01.1'!$C$44:$BK$44</c:f>
              <c:numCache>
                <c:formatCode>0</c:formatCode>
                <c:ptCount val="61"/>
                <c:pt idx="23">
                  <c:v>1.5690772725025142</c:v>
                </c:pt>
                <c:pt idx="25">
                  <c:v>1.6584285246775781</c:v>
                </c:pt>
                <c:pt idx="30">
                  <c:v>1.7331888439361105</c:v>
                </c:pt>
                <c:pt idx="35">
                  <c:v>1.7927441697562758</c:v>
                </c:pt>
                <c:pt idx="40">
                  <c:v>1.8291612229305749</c:v>
                </c:pt>
                <c:pt idx="45">
                  <c:v>1.870619021812205</c:v>
                </c:pt>
                <c:pt idx="50">
                  <c:v>1.892689998857745</c:v>
                </c:pt>
                <c:pt idx="55">
                  <c:v>1.9085245815336245</c:v>
                </c:pt>
                <c:pt idx="60">
                  <c:v>1.9178743009883381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52-4FDE-82E3-C1CC29974ED6}"/>
            </c:ext>
          </c:extLst>
        </c:ser>
        <c:ser>
          <c:idx val="6"/>
          <c:order val="1"/>
          <c:tx>
            <c:strRef>
              <c:f>'FIG 01.1'!$B$45</c:f>
              <c:strCache>
                <c:ptCount val="1"/>
                <c:pt idx="0">
                  <c:v>Global 2-Degree Scenario</c:v>
                </c:pt>
              </c:strCache>
            </c:strRef>
          </c:tx>
          <c:spPr>
            <a:ln w="50800">
              <a:solidFill>
                <a:schemeClr val="accent1">
                  <a:alpha val="50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'FIG 01.1'!$C$39:$BK$39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'FIG 01.1'!$C$45:$BK$45</c:f>
              <c:numCache>
                <c:formatCode>0</c:formatCode>
                <c:ptCount val="61"/>
                <c:pt idx="23">
                  <c:v>1.5690772725025142</c:v>
                </c:pt>
                <c:pt idx="25">
                  <c:v>1.6549853203786631</c:v>
                </c:pt>
                <c:pt idx="30">
                  <c:v>1.6296677203704688</c:v>
                </c:pt>
                <c:pt idx="35">
                  <c:v>1.5143184372942868</c:v>
                </c:pt>
                <c:pt idx="40">
                  <c:v>1.3258431095243128</c:v>
                </c:pt>
                <c:pt idx="45">
                  <c:v>1.1359021721244487</c:v>
                </c:pt>
                <c:pt idx="50">
                  <c:v>0.94515754448300648</c:v>
                </c:pt>
                <c:pt idx="55">
                  <c:v>0.79536883866638752</c:v>
                </c:pt>
                <c:pt idx="60">
                  <c:v>0.6895839442090077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52-4FDE-82E3-C1CC29974ED6}"/>
            </c:ext>
          </c:extLst>
        </c:ser>
        <c:ser>
          <c:idx val="2"/>
          <c:order val="2"/>
          <c:tx>
            <c:strRef>
              <c:f>'FIG 01.1'!$B$40</c:f>
              <c:strCache>
                <c:ptCount val="1"/>
                <c:pt idx="0">
                  <c:v>Nordic 4-Degree Scenario (4DS)</c:v>
                </c:pt>
              </c:strCache>
            </c:strRef>
          </c:tx>
          <c:spPr>
            <a:ln w="50800">
              <a:solidFill>
                <a:schemeClr val="accent6"/>
              </a:solidFill>
              <a:prstDash val="sysDot"/>
            </a:ln>
          </c:spPr>
          <c:marker>
            <c:symbol val="none"/>
          </c:marker>
          <c:cat>
            <c:numRef>
              <c:f>'FIG 01.1'!$C$39:$BK$39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'FIG 01.1'!$C$40:$BK$40</c:f>
              <c:numCache>
                <c:formatCode>0.00</c:formatCode>
                <c:ptCount val="61"/>
                <c:pt idx="23" formatCode="0">
                  <c:v>0.90404734098702411</c:v>
                </c:pt>
                <c:pt idx="25" formatCode="0">
                  <c:v>0.87819982811214148</c:v>
                </c:pt>
                <c:pt idx="30" formatCode="0">
                  <c:v>0.82622086913898662</c:v>
                </c:pt>
                <c:pt idx="35" formatCode="0">
                  <c:v>0.82245709534398148</c:v>
                </c:pt>
                <c:pt idx="40" formatCode="0">
                  <c:v>0.72677437487818852</c:v>
                </c:pt>
                <c:pt idx="45" formatCode="0">
                  <c:v>0.69018166653384039</c:v>
                </c:pt>
                <c:pt idx="50" formatCode="0">
                  <c:v>0.65257243684337352</c:v>
                </c:pt>
                <c:pt idx="55" formatCode="0">
                  <c:v>0.62763399977897949</c:v>
                </c:pt>
                <c:pt idx="60" formatCode="0">
                  <c:v>0.57603844080905109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52-4FDE-82E3-C1CC29974ED6}"/>
            </c:ext>
          </c:extLst>
        </c:ser>
        <c:ser>
          <c:idx val="1"/>
          <c:order val="3"/>
          <c:tx>
            <c:strRef>
              <c:f>'FIG 01.1'!$B$41</c:f>
              <c:strCache>
                <c:ptCount val="1"/>
                <c:pt idx="0">
                  <c:v>Nordic Carbon-Neutral Scenario (CNS)</c:v>
                </c:pt>
              </c:strCache>
            </c:strRef>
          </c:tx>
          <c:spPr>
            <a:ln w="50800">
              <a:solidFill>
                <a:schemeClr val="accent2"/>
              </a:solidFill>
              <a:prstDash val="sysDot"/>
            </a:ln>
          </c:spPr>
          <c:marker>
            <c:symbol val="none"/>
          </c:marker>
          <c:cat>
            <c:numRef>
              <c:f>'FIG 01.1'!$C$39:$BK$39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'FIG 01.1'!$C$41:$BK$41</c:f>
              <c:numCache>
                <c:formatCode>0.00</c:formatCode>
                <c:ptCount val="61"/>
                <c:pt idx="23" formatCode="0">
                  <c:v>0.90404734098702411</c:v>
                </c:pt>
                <c:pt idx="25" formatCode="0">
                  <c:v>0.87118177145823961</c:v>
                </c:pt>
                <c:pt idx="30" formatCode="0">
                  <c:v>0.77730357143622808</c:v>
                </c:pt>
                <c:pt idx="35" formatCode="0">
                  <c:v>0.70275956132993544</c:v>
                </c:pt>
                <c:pt idx="40" formatCode="0">
                  <c:v>0.56436995555455816</c:v>
                </c:pt>
                <c:pt idx="45" formatCode="0">
                  <c:v>0.44118711696658625</c:v>
                </c:pt>
                <c:pt idx="50" formatCode="0">
                  <c:v>0.32729035792886979</c:v>
                </c:pt>
                <c:pt idx="55" formatCode="0">
                  <c:v>0.21527195174825581</c:v>
                </c:pt>
                <c:pt idx="60" formatCode="0">
                  <c:v>0.14404087837875182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752-4FDE-82E3-C1CC29974ED6}"/>
            </c:ext>
          </c:extLst>
        </c:ser>
        <c:ser>
          <c:idx val="3"/>
          <c:order val="4"/>
          <c:tx>
            <c:strRef>
              <c:f>'FIG 01.1'!$B$42</c:f>
              <c:strCache>
                <c:ptCount val="1"/>
                <c:pt idx="0">
                  <c:v>nordic historic</c:v>
                </c:pt>
              </c:strCache>
            </c:strRef>
          </c:tx>
          <c:spPr>
            <a:ln w="508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'FIG 01.1'!$C$39:$BK$39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'FIG 01.1'!$C$42:$BK$42</c:f>
              <c:numCache>
                <c:formatCode>0</c:formatCode>
                <c:ptCount val="61"/>
                <c:pt idx="0">
                  <c:v>1</c:v>
                </c:pt>
                <c:pt idx="1">
                  <c:v>1.0484299687253757</c:v>
                </c:pt>
                <c:pt idx="2">
                  <c:v>1.0411937390571728</c:v>
                </c:pt>
                <c:pt idx="3">
                  <c:v>1.0737795280032949</c:v>
                </c:pt>
                <c:pt idx="4">
                  <c:v>1.1469395814879801</c:v>
                </c:pt>
                <c:pt idx="5">
                  <c:v>1.1100836685529234</c:v>
                </c:pt>
                <c:pt idx="6">
                  <c:v>1.2382517052474795</c:v>
                </c:pt>
                <c:pt idx="7">
                  <c:v>1.1687671253486189</c:v>
                </c:pt>
                <c:pt idx="8">
                  <c:v>1.1537733595867163</c:v>
                </c:pt>
                <c:pt idx="9">
                  <c:v>1.1380273479005758</c:v>
                </c:pt>
                <c:pt idx="10">
                  <c:v>1.0692009831854232</c:v>
                </c:pt>
                <c:pt idx="11">
                  <c:v>1.1012302041783502</c:v>
                </c:pt>
                <c:pt idx="12">
                  <c:v>1.1071188793040223</c:v>
                </c:pt>
                <c:pt idx="13">
                  <c:v>1.1930747299907287</c:v>
                </c:pt>
                <c:pt idx="14">
                  <c:v>1.1463061904197722</c:v>
                </c:pt>
                <c:pt idx="15">
                  <c:v>1.058211140386015</c:v>
                </c:pt>
                <c:pt idx="16">
                  <c:v>1.148934349617577</c:v>
                </c:pt>
                <c:pt idx="17">
                  <c:v>1.1147847354257054</c:v>
                </c:pt>
                <c:pt idx="18">
                  <c:v>1.0435399940948695</c:v>
                </c:pt>
                <c:pt idx="19">
                  <c:v>1.0035604739901569</c:v>
                </c:pt>
                <c:pt idx="20">
                  <c:v>1.0783924880722007</c:v>
                </c:pt>
                <c:pt idx="21">
                  <c:v>0.9864735740220224</c:v>
                </c:pt>
                <c:pt idx="22">
                  <c:v>0.90485102605984569</c:v>
                </c:pt>
                <c:pt idx="23">
                  <c:v>0.90404734098702411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752-4FDE-82E3-C1CC29974ED6}"/>
            </c:ext>
          </c:extLst>
        </c:ser>
        <c:ser>
          <c:idx val="4"/>
          <c:order val="5"/>
          <c:tx>
            <c:strRef>
              <c:f>'FIG 01.1'!$B$43</c:f>
              <c:strCache>
                <c:ptCount val="1"/>
                <c:pt idx="0">
                  <c:v>World historic</c:v>
                </c:pt>
              </c:strCache>
            </c:strRef>
          </c:tx>
          <c:spPr>
            <a:ln w="50800">
              <a:solidFill>
                <a:schemeClr val="tx1">
                  <a:lumMod val="95000"/>
                  <a:lumOff val="5000"/>
                  <a:alpha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'FIG 01.1'!$C$39:$BK$39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'FIG 01.1'!$C$43:$BK$43</c:f>
              <c:numCache>
                <c:formatCode>0</c:formatCode>
                <c:ptCount val="61"/>
                <c:pt idx="0">
                  <c:v>1</c:v>
                </c:pt>
                <c:pt idx="1">
                  <c:v>1.0070402890072698</c:v>
                </c:pt>
                <c:pt idx="2">
                  <c:v>1.0048674518352112</c:v>
                </c:pt>
                <c:pt idx="3">
                  <c:v>1.007878098691015</c:v>
                </c:pt>
                <c:pt idx="4">
                  <c:v>1.0152409073553019</c:v>
                </c:pt>
                <c:pt idx="5">
                  <c:v>1.0421652746421701</c:v>
                </c:pt>
                <c:pt idx="6">
                  <c:v>1.0744936997453207</c:v>
                </c:pt>
                <c:pt idx="7">
                  <c:v>1.084669750992582</c:v>
                </c:pt>
                <c:pt idx="8">
                  <c:v>1.0904727878673297</c:v>
                </c:pt>
                <c:pt idx="9">
                  <c:v>1.1004991640438777</c:v>
                </c:pt>
                <c:pt idx="10">
                  <c:v>1.1268767307628149</c:v>
                </c:pt>
                <c:pt idx="11">
                  <c:v>1.1334693847288797</c:v>
                </c:pt>
                <c:pt idx="12">
                  <c:v>1.1533567067406612</c:v>
                </c:pt>
                <c:pt idx="13">
                  <c:v>1.2028880337793004</c:v>
                </c:pt>
                <c:pt idx="14">
                  <c:v>1.2646310857049652</c:v>
                </c:pt>
                <c:pt idx="15">
                  <c:v>1.304548453944564</c:v>
                </c:pt>
                <c:pt idx="16">
                  <c:v>1.3487994483801728</c:v>
                </c:pt>
                <c:pt idx="17">
                  <c:v>1.3949684153163473</c:v>
                </c:pt>
                <c:pt idx="18">
                  <c:v>1.4134247880452715</c:v>
                </c:pt>
                <c:pt idx="20">
                  <c:v>1.4580970844753853</c:v>
                </c:pt>
                <c:pt idx="23">
                  <c:v>1.5690772725025142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752-4FDE-82E3-C1CC29974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6954736"/>
        <c:axId val="286953560"/>
      </c:lineChart>
      <c:catAx>
        <c:axId val="2869547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 rot="0"/>
          <a:lstStyle/>
          <a:p>
            <a:pPr>
              <a:defRPr/>
            </a:pPr>
            <a:endParaRPr lang="da-DK"/>
          </a:p>
        </c:txPr>
        <c:crossAx val="286953560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286953560"/>
        <c:scaling>
          <c:orientation val="minMax"/>
          <c:max val="2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286954736"/>
        <c:crosses val="autoZero"/>
        <c:crossBetween val="midCat"/>
        <c:majorUnit val="0.25"/>
      </c:valAx>
      <c:spPr>
        <a:noFill/>
        <a:ln>
          <a:noFill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78225516993489341"/>
          <c:y val="1.3880383156865453E-2"/>
          <c:w val="0.20631408537774165"/>
          <c:h val="0.95587058236768729"/>
        </c:manualLayout>
      </c:layout>
      <c:overlay val="0"/>
    </c:legend>
    <c:plotVisOnly val="1"/>
    <c:dispBlanksAs val="span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da-DK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06875611136872E-2"/>
          <c:y val="2.3946850393700769E-2"/>
          <c:w val="0.69945791857188588"/>
          <c:h val="0.878915864683582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01.2'!$B$39</c:f>
              <c:strCache>
                <c:ptCount val="1"/>
                <c:pt idx="0">
                  <c:v>GDP (PPP)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xVal>
            <c:numRef>
              <c:f>'FIG 01.2'!$C$38:$AH$38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'FIG 01.2'!$C$39:$AH$39</c:f>
              <c:numCache>
                <c:formatCode>0%</c:formatCode>
                <c:ptCount val="32"/>
                <c:pt idx="0">
                  <c:v>1</c:v>
                </c:pt>
                <c:pt idx="1">
                  <c:v>0.99505035664861408</c:v>
                </c:pt>
                <c:pt idx="2">
                  <c:v>0.99746877303503956</c:v>
                </c:pt>
                <c:pt idx="3">
                  <c:v>0.99611169532724675</c:v>
                </c:pt>
                <c:pt idx="4">
                  <c:v>1.0415691413083394</c:v>
                </c:pt>
                <c:pt idx="5">
                  <c:v>1.0808563981143708</c:v>
                </c:pt>
                <c:pt idx="6">
                  <c:v>1.1150962089556804</c:v>
                </c:pt>
                <c:pt idx="7">
                  <c:v>1.1614394413723323</c:v>
                </c:pt>
                <c:pt idx="8">
                  <c:v>1.2020009959615605</c:v>
                </c:pt>
                <c:pt idx="9">
                  <c:v>1.2421969840146405</c:v>
                </c:pt>
                <c:pt idx="10">
                  <c:v>1.2928924940145348</c:v>
                </c:pt>
                <c:pt idx="11">
                  <c:v>1.3153985033764164</c:v>
                </c:pt>
                <c:pt idx="12">
                  <c:v>1.3347152578532551</c:v>
                </c:pt>
                <c:pt idx="13">
                  <c:v>1.3547228283668138</c:v>
                </c:pt>
                <c:pt idx="14">
                  <c:v>1.4066591595595019</c:v>
                </c:pt>
                <c:pt idx="15">
                  <c:v>1.4447951877630589</c:v>
                </c:pt>
                <c:pt idx="16">
                  <c:v>1.4993721874351766</c:v>
                </c:pt>
                <c:pt idx="17">
                  <c:v>1.5462828011347174</c:v>
                </c:pt>
                <c:pt idx="18">
                  <c:v>1.5449160829960653</c:v>
                </c:pt>
                <c:pt idx="19">
                  <c:v>1.4705310963411498</c:v>
                </c:pt>
                <c:pt idx="20">
                  <c:v>1.5147108333260961</c:v>
                </c:pt>
                <c:pt idx="21">
                  <c:v>1.5433754557026331</c:v>
                </c:pt>
                <c:pt idx="22">
                  <c:v>1.5470722320181265</c:v>
                </c:pt>
                <c:pt idx="23">
                  <c:v>1.5524181098566094</c:v>
                </c:pt>
                <c:pt idx="24">
                  <c:v>1.6030266377569347</c:v>
                </c:pt>
                <c:pt idx="25">
                  <c:v>1.7822655619542629</c:v>
                </c:pt>
                <c:pt idx="26">
                  <c:v>2.0062315714350216</c:v>
                </c:pt>
                <c:pt idx="27">
                  <c:v>2.2314380662016267</c:v>
                </c:pt>
                <c:pt idx="28">
                  <c:v>2.4548238069759112</c:v>
                </c:pt>
                <c:pt idx="29">
                  <c:v>2.675509460793736</c:v>
                </c:pt>
                <c:pt idx="30">
                  <c:v>2.8954761320055331</c:v>
                </c:pt>
                <c:pt idx="31">
                  <c:v>3.127294874998499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8B-44B2-854F-3A8C085ACFA7}"/>
            </c:ext>
          </c:extLst>
        </c:ser>
        <c:ser>
          <c:idx val="1"/>
          <c:order val="1"/>
          <c:tx>
            <c:strRef>
              <c:f>'FIG 01.2'!$B$40</c:f>
              <c:strCache>
                <c:ptCount val="1"/>
                <c:pt idx="0">
                  <c:v>Industry, oil, gas and other transformation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xVal>
            <c:numRef>
              <c:f>'FIG 01.2'!$C$38:$AH$38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'FIG 01.2'!$C$40:$AH$40</c:f>
              <c:numCache>
                <c:formatCode>0%</c:formatCode>
                <c:ptCount val="32"/>
                <c:pt idx="0">
                  <c:v>1</c:v>
                </c:pt>
                <c:pt idx="1">
                  <c:v>0.96765666269813533</c:v>
                </c:pt>
                <c:pt idx="2">
                  <c:v>1.0525974893600751</c:v>
                </c:pt>
                <c:pt idx="3">
                  <c:v>1.0839538266592366</c:v>
                </c:pt>
                <c:pt idx="4">
                  <c:v>1.1414911753276036</c:v>
                </c:pt>
                <c:pt idx="5">
                  <c:v>1.1059697948811225</c:v>
                </c:pt>
                <c:pt idx="6">
                  <c:v>1.1167079191830411</c:v>
                </c:pt>
                <c:pt idx="7">
                  <c:v>1.1302793180562256</c:v>
                </c:pt>
                <c:pt idx="8">
                  <c:v>1.1788054746423979</c:v>
                </c:pt>
                <c:pt idx="9">
                  <c:v>1.1976331340571946</c:v>
                </c:pt>
                <c:pt idx="10">
                  <c:v>1.1290079527668826</c:v>
                </c:pt>
                <c:pt idx="11">
                  <c:v>1.1070560081672196</c:v>
                </c:pt>
                <c:pt idx="12">
                  <c:v>1.0893469037024222</c:v>
                </c:pt>
                <c:pt idx="13">
                  <c:v>1.1158089335592167</c:v>
                </c:pt>
                <c:pt idx="14">
                  <c:v>1.1395260893927452</c:v>
                </c:pt>
                <c:pt idx="15">
                  <c:v>1.093717067014631</c:v>
                </c:pt>
                <c:pt idx="16">
                  <c:v>1.0868235137605575</c:v>
                </c:pt>
                <c:pt idx="17">
                  <c:v>1.079558385359968</c:v>
                </c:pt>
                <c:pt idx="18">
                  <c:v>1.0470298799644777</c:v>
                </c:pt>
                <c:pt idx="19">
                  <c:v>0.947169682840588</c:v>
                </c:pt>
                <c:pt idx="20">
                  <c:v>1.0076619010822647</c:v>
                </c:pt>
                <c:pt idx="21">
                  <c:v>0.9720333569285512</c:v>
                </c:pt>
                <c:pt idx="22">
                  <c:v>0.92464599521438906</c:v>
                </c:pt>
                <c:pt idx="23">
                  <c:v>0.87176415791756223</c:v>
                </c:pt>
                <c:pt idx="24">
                  <c:v>0.81805506197850697</c:v>
                </c:pt>
                <c:pt idx="25">
                  <c:v>0.72460825236069581</c:v>
                </c:pt>
                <c:pt idx="26">
                  <c:v>0.65200064677330083</c:v>
                </c:pt>
                <c:pt idx="27">
                  <c:v>0.56415894569691027</c:v>
                </c:pt>
                <c:pt idx="28">
                  <c:v>0.46356832573258377</c:v>
                </c:pt>
                <c:pt idx="29">
                  <c:v>0.37281441985366459</c:v>
                </c:pt>
                <c:pt idx="30">
                  <c:v>0.28205129305613719</c:v>
                </c:pt>
                <c:pt idx="31">
                  <c:v>0.21549029402265482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8B-44B2-854F-3A8C085ACFA7}"/>
            </c:ext>
          </c:extLst>
        </c:ser>
        <c:ser>
          <c:idx val="2"/>
          <c:order val="2"/>
          <c:tx>
            <c:strRef>
              <c:f>'FIG 01.2'!$B$41</c:f>
              <c:strCache>
                <c:ptCount val="1"/>
                <c:pt idx="0">
                  <c:v>Buildings</c:v>
                </c:pt>
              </c:strCache>
            </c:strRef>
          </c:tx>
          <c:spPr>
            <a:ln w="50800">
              <a:solidFill>
                <a:srgbClr val="00678E"/>
              </a:solidFill>
            </a:ln>
          </c:spPr>
          <c:marker>
            <c:symbol val="none"/>
          </c:marker>
          <c:xVal>
            <c:numRef>
              <c:f>'FIG 01.2'!$C$38:$AH$38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'FIG 01.2'!$C$41:$AH$41</c:f>
              <c:numCache>
                <c:formatCode>0%</c:formatCode>
                <c:ptCount val="32"/>
                <c:pt idx="0">
                  <c:v>1</c:v>
                </c:pt>
                <c:pt idx="1">
                  <c:v>0.98303572246342152</c:v>
                </c:pt>
                <c:pt idx="2">
                  <c:v>0.95344655389388122</c:v>
                </c:pt>
                <c:pt idx="3">
                  <c:v>0.91883746239454156</c:v>
                </c:pt>
                <c:pt idx="4">
                  <c:v>0.92502013460520405</c:v>
                </c:pt>
                <c:pt idx="5">
                  <c:v>0.92610020835779983</c:v>
                </c:pt>
                <c:pt idx="6">
                  <c:v>0.99245397535569124</c:v>
                </c:pt>
                <c:pt idx="7">
                  <c:v>0.89381889500146861</c:v>
                </c:pt>
                <c:pt idx="8">
                  <c:v>0.86336132808405486</c:v>
                </c:pt>
                <c:pt idx="9">
                  <c:v>0.82092899857383694</c:v>
                </c:pt>
                <c:pt idx="10">
                  <c:v>0.65369301326655249</c:v>
                </c:pt>
                <c:pt idx="11">
                  <c:v>0.68060428443231213</c:v>
                </c:pt>
                <c:pt idx="12">
                  <c:v>0.66401251490123625</c:v>
                </c:pt>
                <c:pt idx="13">
                  <c:v>0.65979386479192836</c:v>
                </c:pt>
                <c:pt idx="14">
                  <c:v>0.57485235131685508</c:v>
                </c:pt>
                <c:pt idx="15">
                  <c:v>0.51941826713965278</c:v>
                </c:pt>
                <c:pt idx="16">
                  <c:v>0.45647487585949886</c:v>
                </c:pt>
                <c:pt idx="17">
                  <c:v>0.4240419703479395</c:v>
                </c:pt>
                <c:pt idx="18">
                  <c:v>0.37493421270895072</c:v>
                </c:pt>
                <c:pt idx="19">
                  <c:v>0.3996604238026551</c:v>
                </c:pt>
                <c:pt idx="20">
                  <c:v>0.43842030716136565</c:v>
                </c:pt>
                <c:pt idx="21">
                  <c:v>0.36525824501143156</c:v>
                </c:pt>
                <c:pt idx="22">
                  <c:v>0.33845163105058379</c:v>
                </c:pt>
                <c:pt idx="23">
                  <c:v>0.31771826939888054</c:v>
                </c:pt>
                <c:pt idx="24">
                  <c:v>0.3231728300233932</c:v>
                </c:pt>
                <c:pt idx="25">
                  <c:v>0.25106705764145443</c:v>
                </c:pt>
                <c:pt idx="26">
                  <c:v>0.16149795654371851</c:v>
                </c:pt>
                <c:pt idx="27">
                  <c:v>7.9432726178943466E-2</c:v>
                </c:pt>
                <c:pt idx="28">
                  <c:v>5.746821848402494E-2</c:v>
                </c:pt>
                <c:pt idx="29">
                  <c:v>3.6745321296903798E-2</c:v>
                </c:pt>
                <c:pt idx="30">
                  <c:v>1.7877671893891826E-2</c:v>
                </c:pt>
                <c:pt idx="31">
                  <c:v>1.4446752925250518E-3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8B-44B2-854F-3A8C085ACFA7}"/>
            </c:ext>
          </c:extLst>
        </c:ser>
        <c:ser>
          <c:idx val="3"/>
          <c:order val="3"/>
          <c:tx>
            <c:strRef>
              <c:f>'FIG 01.2'!$B$42</c:f>
              <c:strCache>
                <c:ptCount val="1"/>
                <c:pt idx="0">
                  <c:v>Transport</c:v>
                </c:pt>
              </c:strCache>
            </c:strRef>
          </c:tx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xVal>
            <c:numRef>
              <c:f>'FIG 01.2'!$C$38:$AH$38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'FIG 01.2'!$C$42:$AH$42</c:f>
              <c:numCache>
                <c:formatCode>0%</c:formatCode>
                <c:ptCount val="32"/>
                <c:pt idx="0">
                  <c:v>1</c:v>
                </c:pt>
                <c:pt idx="1">
                  <c:v>0.99433478780982443</c:v>
                </c:pt>
                <c:pt idx="2">
                  <c:v>1.0290444112991761</c:v>
                </c:pt>
                <c:pt idx="3">
                  <c:v>1.0471002276569272</c:v>
                </c:pt>
                <c:pt idx="4">
                  <c:v>1.0885440253924059</c:v>
                </c:pt>
                <c:pt idx="5">
                  <c:v>1.1025242352892319</c:v>
                </c:pt>
                <c:pt idx="6">
                  <c:v>1.1133813225468963</c:v>
                </c:pt>
                <c:pt idx="7">
                  <c:v>1.1471174270210065</c:v>
                </c:pt>
                <c:pt idx="8">
                  <c:v>1.1808982425986143</c:v>
                </c:pt>
                <c:pt idx="9">
                  <c:v>1.1980099047090644</c:v>
                </c:pt>
                <c:pt idx="10">
                  <c:v>1.1752701060686801</c:v>
                </c:pt>
                <c:pt idx="11">
                  <c:v>1.1658863877430188</c:v>
                </c:pt>
                <c:pt idx="12">
                  <c:v>1.1418616918826425</c:v>
                </c:pt>
                <c:pt idx="13">
                  <c:v>1.1729258439111383</c:v>
                </c:pt>
                <c:pt idx="14">
                  <c:v>1.2081856569194347</c:v>
                </c:pt>
                <c:pt idx="15">
                  <c:v>1.2357106451901263</c:v>
                </c:pt>
                <c:pt idx="16">
                  <c:v>1.2716200593777938</c:v>
                </c:pt>
                <c:pt idx="17">
                  <c:v>1.3078561528363435</c:v>
                </c:pt>
                <c:pt idx="18">
                  <c:v>1.2644192327942829</c:v>
                </c:pt>
                <c:pt idx="19">
                  <c:v>1.1947134454361263</c:v>
                </c:pt>
                <c:pt idx="20">
                  <c:v>1.2140857570735137</c:v>
                </c:pt>
                <c:pt idx="21">
                  <c:v>1.1855888643971231</c:v>
                </c:pt>
                <c:pt idx="22">
                  <c:v>1.122945846961694</c:v>
                </c:pt>
                <c:pt idx="23">
                  <c:v>1.1305177319437909</c:v>
                </c:pt>
                <c:pt idx="24">
                  <c:v>1.1655036861700649</c:v>
                </c:pt>
                <c:pt idx="25">
                  <c:v>1.0740825181370959</c:v>
                </c:pt>
                <c:pt idx="26">
                  <c:v>0.97256523377843151</c:v>
                </c:pt>
                <c:pt idx="27">
                  <c:v>0.87521521691986659</c:v>
                </c:pt>
                <c:pt idx="28">
                  <c:v>0.72983255908401967</c:v>
                </c:pt>
                <c:pt idx="29">
                  <c:v>0.53986752112373904</c:v>
                </c:pt>
                <c:pt idx="30">
                  <c:v>0.34565215387957032</c:v>
                </c:pt>
                <c:pt idx="31">
                  <c:v>0.19325542757005104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8B-44B2-854F-3A8C085ACFA7}"/>
            </c:ext>
          </c:extLst>
        </c:ser>
        <c:ser>
          <c:idx val="4"/>
          <c:order val="4"/>
          <c:tx>
            <c:strRef>
              <c:f>'FIG 01.2'!$B$43</c:f>
              <c:strCache>
                <c:ptCount val="1"/>
                <c:pt idx="0">
                  <c:v>Power and heat</c:v>
                </c:pt>
              </c:strCache>
            </c:strRef>
          </c:tx>
          <c:spPr>
            <a:ln w="50800">
              <a:solidFill>
                <a:srgbClr val="91547F"/>
              </a:solidFill>
            </a:ln>
          </c:spPr>
          <c:marker>
            <c:symbol val="none"/>
          </c:marker>
          <c:xVal>
            <c:numRef>
              <c:f>'FIG 01.2'!$C$38:$AH$38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'FIG 01.2'!$C$43:$AH$43</c:f>
              <c:numCache>
                <c:formatCode>0%</c:formatCode>
                <c:ptCount val="32"/>
                <c:pt idx="0">
                  <c:v>1</c:v>
                </c:pt>
                <c:pt idx="1">
                  <c:v>1.2458108597483637</c:v>
                </c:pt>
                <c:pt idx="2">
                  <c:v>1.0848081168555852</c:v>
                </c:pt>
                <c:pt idx="3">
                  <c:v>1.1810173109316089</c:v>
                </c:pt>
                <c:pt idx="4">
                  <c:v>1.3594092474769988</c:v>
                </c:pt>
                <c:pt idx="5">
                  <c:v>1.2327931960494849</c:v>
                </c:pt>
                <c:pt idx="6">
                  <c:v>1.6909197635317854</c:v>
                </c:pt>
                <c:pt idx="7">
                  <c:v>1.3947699822818129</c:v>
                </c:pt>
                <c:pt idx="8">
                  <c:v>1.2414761760043367</c:v>
                </c:pt>
                <c:pt idx="9">
                  <c:v>1.1629593518244619</c:v>
                </c:pt>
                <c:pt idx="10">
                  <c:v>1.0605422944549328</c:v>
                </c:pt>
                <c:pt idx="11">
                  <c:v>1.2096014666912387</c:v>
                </c:pt>
                <c:pt idx="12">
                  <c:v>1.2897002677491236</c:v>
                </c:pt>
                <c:pt idx="13">
                  <c:v>1.5647950720247958</c:v>
                </c:pt>
                <c:pt idx="14">
                  <c:v>1.3529258377769555</c:v>
                </c:pt>
                <c:pt idx="15">
                  <c:v>1.0452119574839085</c:v>
                </c:pt>
                <c:pt idx="16">
                  <c:v>1.4168323782047672</c:v>
                </c:pt>
                <c:pt idx="17">
                  <c:v>1.2583032480464087</c:v>
                </c:pt>
                <c:pt idx="18">
                  <c:v>1.0880506797151996</c:v>
                </c:pt>
                <c:pt idx="19">
                  <c:v>1.1185269105164637</c:v>
                </c:pt>
                <c:pt idx="20">
                  <c:v>1.3012540321148558</c:v>
                </c:pt>
                <c:pt idx="21">
                  <c:v>1.0471692990979409</c:v>
                </c:pt>
                <c:pt idx="22">
                  <c:v>0.86365479462894479</c:v>
                </c:pt>
                <c:pt idx="23">
                  <c:v>0.93172029072372864</c:v>
                </c:pt>
                <c:pt idx="24">
                  <c:v>0.8305849864529683</c:v>
                </c:pt>
                <c:pt idx="25">
                  <c:v>0.70770694016774371</c:v>
                </c:pt>
                <c:pt idx="26">
                  <c:v>0.65654447906143931</c:v>
                </c:pt>
                <c:pt idx="27">
                  <c:v>0.37227191354056505</c:v>
                </c:pt>
                <c:pt idx="28">
                  <c:v>0.17640815403565938</c:v>
                </c:pt>
                <c:pt idx="29">
                  <c:v>7.4762336689415773E-2</c:v>
                </c:pt>
                <c:pt idx="30">
                  <c:v>2.1727658269332913E-5</c:v>
                </c:pt>
                <c:pt idx="31">
                  <c:v>2.1721525649391691E-5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8B-44B2-854F-3A8C085AC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777320"/>
        <c:axId val="327776144"/>
      </c:scatterChart>
      <c:valAx>
        <c:axId val="327777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327776144"/>
        <c:crosses val="autoZero"/>
        <c:crossBetween val="midCat"/>
        <c:majorUnit val="2"/>
      </c:valAx>
      <c:valAx>
        <c:axId val="32777614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 01.2'!$C$11</c:f>
              <c:strCache>
                <c:ptCount val="1"/>
                <c:pt idx="0">
                  <c:v>Left axis label</c:v>
                </c:pt>
              </c:strCache>
            </c:strRef>
          </c:tx>
          <c:layout>
            <c:manualLayout>
              <c:xMode val="edge"/>
              <c:yMode val="edge"/>
              <c:x val="0"/>
              <c:y val="0.323735418489355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a-DK"/>
            </a:p>
          </c:txPr>
        </c:title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27777320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0219083078096365"/>
          <c:y val="1.1683435403907906E-3"/>
          <c:w val="0.19780916921903649"/>
          <c:h val="0.6953576572828246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da-DK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82940710439949E-2"/>
          <c:y val="2.8285143383728249E-2"/>
          <c:w val="0.70291400022635775"/>
          <c:h val="0.87250298811142235"/>
        </c:manualLayout>
      </c:layout>
      <c:scatterChart>
        <c:scatterStyle val="lineMarker"/>
        <c:varyColors val="0"/>
        <c:ser>
          <c:idx val="1"/>
          <c:order val="0"/>
          <c:tx>
            <c:v>GDP (PPP)</c:v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</c:numLit>
          </c:xVal>
          <c:yVal>
            <c:numLit>
              <c:formatCode>0%</c:formatCode>
              <c:ptCount val="24"/>
              <c:pt idx="0">
                <c:v>1</c:v>
              </c:pt>
              <c:pt idx="1">
                <c:v>0.99505035664861408</c:v>
              </c:pt>
              <c:pt idx="2">
                <c:v>0.99746877303503956</c:v>
              </c:pt>
              <c:pt idx="3">
                <c:v>0.99611169532724675</c:v>
              </c:pt>
              <c:pt idx="4">
                <c:v>1.0415691413083394</c:v>
              </c:pt>
              <c:pt idx="5">
                <c:v>1.0808563981143708</c:v>
              </c:pt>
              <c:pt idx="6">
                <c:v>1.1150962089556804</c:v>
              </c:pt>
              <c:pt idx="7">
                <c:v>1.1614394413723323</c:v>
              </c:pt>
              <c:pt idx="8">
                <c:v>1.2020009959615605</c:v>
              </c:pt>
              <c:pt idx="9">
                <c:v>1.2421969840146405</c:v>
              </c:pt>
              <c:pt idx="10">
                <c:v>1.2928924940145348</c:v>
              </c:pt>
              <c:pt idx="11">
                <c:v>1.3153985033764164</c:v>
              </c:pt>
              <c:pt idx="12">
                <c:v>1.3347152578532551</c:v>
              </c:pt>
              <c:pt idx="13">
                <c:v>1.3547228283668138</c:v>
              </c:pt>
              <c:pt idx="14">
                <c:v>1.4066591595595019</c:v>
              </c:pt>
              <c:pt idx="15">
                <c:v>1.4447951877630589</c:v>
              </c:pt>
              <c:pt idx="16">
                <c:v>1.4993721874351766</c:v>
              </c:pt>
              <c:pt idx="17">
                <c:v>1.5462828011347174</c:v>
              </c:pt>
              <c:pt idx="18">
                <c:v>1.5449160829960653</c:v>
              </c:pt>
              <c:pt idx="19">
                <c:v>1.4705310963411498</c:v>
              </c:pt>
              <c:pt idx="20">
                <c:v>1.5147108333260961</c:v>
              </c:pt>
              <c:pt idx="21">
                <c:v>1.5433754557026331</c:v>
              </c:pt>
              <c:pt idx="22">
                <c:v>1.5470722320181265</c:v>
              </c:pt>
              <c:pt idx="23">
                <c:v>1.5524181098566094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441-4C3A-A610-B57C3F0C7EEE}"/>
            </c:ext>
          </c:extLst>
        </c:ser>
        <c:ser>
          <c:idx val="4"/>
          <c:order val="1"/>
          <c:tx>
            <c:v>Transport</c:v>
          </c:tx>
          <c:spPr>
            <a:ln w="38100">
              <a:solidFill>
                <a:schemeClr val="accent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</c:numLit>
          </c:xVal>
          <c:yVal>
            <c:numLit>
              <c:formatCode>0%</c:formatCode>
              <c:ptCount val="24"/>
              <c:pt idx="0">
                <c:v>1</c:v>
              </c:pt>
              <c:pt idx="1">
                <c:v>0.99433478780982443</c:v>
              </c:pt>
              <c:pt idx="2">
                <c:v>1.0290444112991761</c:v>
              </c:pt>
              <c:pt idx="3">
                <c:v>1.0471002276569272</c:v>
              </c:pt>
              <c:pt idx="4">
                <c:v>1.0885440253924059</c:v>
              </c:pt>
              <c:pt idx="5">
                <c:v>1.1025242352892319</c:v>
              </c:pt>
              <c:pt idx="6">
                <c:v>1.1133813225468963</c:v>
              </c:pt>
              <c:pt idx="7">
                <c:v>1.1471174270210065</c:v>
              </c:pt>
              <c:pt idx="8">
                <c:v>1.1808982425986143</c:v>
              </c:pt>
              <c:pt idx="9">
                <c:v>1.1980099047090644</c:v>
              </c:pt>
              <c:pt idx="10">
                <c:v>1.1752701060686801</c:v>
              </c:pt>
              <c:pt idx="11">
                <c:v>1.1658863877430188</c:v>
              </c:pt>
              <c:pt idx="12">
                <c:v>1.1418616918826425</c:v>
              </c:pt>
              <c:pt idx="13">
                <c:v>1.1729258439111383</c:v>
              </c:pt>
              <c:pt idx="14">
                <c:v>1.2081856569194347</c:v>
              </c:pt>
              <c:pt idx="15">
                <c:v>1.2357106451901263</c:v>
              </c:pt>
              <c:pt idx="16">
                <c:v>1.2716200593777938</c:v>
              </c:pt>
              <c:pt idx="17">
                <c:v>1.3078561528363435</c:v>
              </c:pt>
              <c:pt idx="18">
                <c:v>1.2644192327942829</c:v>
              </c:pt>
              <c:pt idx="19">
                <c:v>1.1947134454361263</c:v>
              </c:pt>
              <c:pt idx="20">
                <c:v>1.2140857570735137</c:v>
              </c:pt>
              <c:pt idx="21">
                <c:v>1.1855888643971231</c:v>
              </c:pt>
              <c:pt idx="22">
                <c:v>1.122945846961694</c:v>
              </c:pt>
              <c:pt idx="23">
                <c:v>1.1305177319437909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441-4C3A-A610-B57C3F0C7EEE}"/>
            </c:ext>
          </c:extLst>
        </c:ser>
        <c:ser>
          <c:idx val="2"/>
          <c:order val="2"/>
          <c:tx>
            <c:v>Industry, oil, gas and other transformation</c:v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</c:numLit>
          </c:xVal>
          <c:yVal>
            <c:numLit>
              <c:formatCode>0%</c:formatCode>
              <c:ptCount val="24"/>
              <c:pt idx="0">
                <c:v>1</c:v>
              </c:pt>
              <c:pt idx="1">
                <c:v>0.96765666269813533</c:v>
              </c:pt>
              <c:pt idx="2">
                <c:v>1.0525974893600751</c:v>
              </c:pt>
              <c:pt idx="3">
                <c:v>1.0839538266592366</c:v>
              </c:pt>
              <c:pt idx="4">
                <c:v>1.1414911753276036</c:v>
              </c:pt>
              <c:pt idx="5">
                <c:v>1.1059697948811225</c:v>
              </c:pt>
              <c:pt idx="6">
                <c:v>1.1167079191830411</c:v>
              </c:pt>
              <c:pt idx="7">
                <c:v>1.1302793180562256</c:v>
              </c:pt>
              <c:pt idx="8">
                <c:v>1.1788054746423979</c:v>
              </c:pt>
              <c:pt idx="9">
                <c:v>1.1976331340571946</c:v>
              </c:pt>
              <c:pt idx="10">
                <c:v>1.1290079527668826</c:v>
              </c:pt>
              <c:pt idx="11">
                <c:v>1.1070560081672196</c:v>
              </c:pt>
              <c:pt idx="12">
                <c:v>1.0893469037024222</c:v>
              </c:pt>
              <c:pt idx="13">
                <c:v>1.1158089335592167</c:v>
              </c:pt>
              <c:pt idx="14">
                <c:v>1.1395260893927452</c:v>
              </c:pt>
              <c:pt idx="15">
                <c:v>1.093717067014631</c:v>
              </c:pt>
              <c:pt idx="16">
                <c:v>1.0868235137605575</c:v>
              </c:pt>
              <c:pt idx="17">
                <c:v>1.079558385359968</c:v>
              </c:pt>
              <c:pt idx="18">
                <c:v>1.0470298799644777</c:v>
              </c:pt>
              <c:pt idx="19">
                <c:v>0.947169682840588</c:v>
              </c:pt>
              <c:pt idx="20">
                <c:v>1.0076619010822647</c:v>
              </c:pt>
              <c:pt idx="21">
                <c:v>0.9720333569285512</c:v>
              </c:pt>
              <c:pt idx="22">
                <c:v>0.92464599521438906</c:v>
              </c:pt>
              <c:pt idx="23">
                <c:v>0.87176415791756223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D441-4C3A-A610-B57C3F0C7EEE}"/>
            </c:ext>
          </c:extLst>
        </c:ser>
        <c:ser>
          <c:idx val="5"/>
          <c:order val="3"/>
          <c:tx>
            <c:v>Power and heat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</c:numLit>
          </c:xVal>
          <c:yVal>
            <c:numLit>
              <c:formatCode>0%</c:formatCode>
              <c:ptCount val="24"/>
              <c:pt idx="0">
                <c:v>1</c:v>
              </c:pt>
              <c:pt idx="1">
                <c:v>1.2458108597483637</c:v>
              </c:pt>
              <c:pt idx="2">
                <c:v>1.0848081168555852</c:v>
              </c:pt>
              <c:pt idx="3">
                <c:v>1.1810173109316089</c:v>
              </c:pt>
              <c:pt idx="4">
                <c:v>1.3594092474769988</c:v>
              </c:pt>
              <c:pt idx="5">
                <c:v>1.2327931960494849</c:v>
              </c:pt>
              <c:pt idx="6">
                <c:v>1.6909197635317854</c:v>
              </c:pt>
              <c:pt idx="7">
                <c:v>1.3947699822818129</c:v>
              </c:pt>
              <c:pt idx="8">
                <c:v>1.2414761760043367</c:v>
              </c:pt>
              <c:pt idx="9">
                <c:v>1.1629593518244619</c:v>
              </c:pt>
              <c:pt idx="10">
                <c:v>1.0605422944549328</c:v>
              </c:pt>
              <c:pt idx="11">
                <c:v>1.2096014666912387</c:v>
              </c:pt>
              <c:pt idx="12">
                <c:v>1.2897002677491236</c:v>
              </c:pt>
              <c:pt idx="13">
                <c:v>1.5647950720247958</c:v>
              </c:pt>
              <c:pt idx="14">
                <c:v>1.3529258377769555</c:v>
              </c:pt>
              <c:pt idx="15">
                <c:v>1.0452119574839085</c:v>
              </c:pt>
              <c:pt idx="16">
                <c:v>1.4168323782047672</c:v>
              </c:pt>
              <c:pt idx="17">
                <c:v>1.2583032480464087</c:v>
              </c:pt>
              <c:pt idx="18">
                <c:v>1.0880506797151996</c:v>
              </c:pt>
              <c:pt idx="19">
                <c:v>1.1185269105164637</c:v>
              </c:pt>
              <c:pt idx="20">
                <c:v>1.3012540321148558</c:v>
              </c:pt>
              <c:pt idx="21">
                <c:v>1.0471692990979409</c:v>
              </c:pt>
              <c:pt idx="22">
                <c:v>0.86365479462894479</c:v>
              </c:pt>
              <c:pt idx="23">
                <c:v>0.93172029072372864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441-4C3A-A610-B57C3F0C7EEE}"/>
            </c:ext>
          </c:extLst>
        </c:ser>
        <c:ser>
          <c:idx val="3"/>
          <c:order val="4"/>
          <c:tx>
            <c:v>Buildings</c:v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</c:numLit>
          </c:xVal>
          <c:yVal>
            <c:numLit>
              <c:formatCode>0%</c:formatCode>
              <c:ptCount val="24"/>
              <c:pt idx="0">
                <c:v>1</c:v>
              </c:pt>
              <c:pt idx="1">
                <c:v>0.98303572246342152</c:v>
              </c:pt>
              <c:pt idx="2">
                <c:v>0.95344655389388122</c:v>
              </c:pt>
              <c:pt idx="3">
                <c:v>0.91883746239454156</c:v>
              </c:pt>
              <c:pt idx="4">
                <c:v>0.92502013460520405</c:v>
              </c:pt>
              <c:pt idx="5">
                <c:v>0.92610020835779983</c:v>
              </c:pt>
              <c:pt idx="6">
                <c:v>0.99245397535569124</c:v>
              </c:pt>
              <c:pt idx="7">
                <c:v>0.89381889500146861</c:v>
              </c:pt>
              <c:pt idx="8">
                <c:v>0.86336132808405486</c:v>
              </c:pt>
              <c:pt idx="9">
                <c:v>0.82092899857383694</c:v>
              </c:pt>
              <c:pt idx="10">
                <c:v>0.65369301326655249</c:v>
              </c:pt>
              <c:pt idx="11">
                <c:v>0.68060428443231213</c:v>
              </c:pt>
              <c:pt idx="12">
                <c:v>0.66401251490123625</c:v>
              </c:pt>
              <c:pt idx="13">
                <c:v>0.65979386479192836</c:v>
              </c:pt>
              <c:pt idx="14">
                <c:v>0.57485235131685508</c:v>
              </c:pt>
              <c:pt idx="15">
                <c:v>0.51941826713965278</c:v>
              </c:pt>
              <c:pt idx="16">
                <c:v>0.45647487585949886</c:v>
              </c:pt>
              <c:pt idx="17">
                <c:v>0.4240419703479395</c:v>
              </c:pt>
              <c:pt idx="18">
                <c:v>0.37493421270895072</c:v>
              </c:pt>
              <c:pt idx="19">
                <c:v>0.3996604238026551</c:v>
              </c:pt>
              <c:pt idx="20">
                <c:v>0.43842030716136565</c:v>
              </c:pt>
              <c:pt idx="21">
                <c:v>0.36525824501143156</c:v>
              </c:pt>
              <c:pt idx="22">
                <c:v>0.33845163105058379</c:v>
              </c:pt>
              <c:pt idx="23">
                <c:v>0.31771826939888054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D441-4C3A-A610-B57C3F0C7EEE}"/>
            </c:ext>
          </c:extLst>
        </c:ser>
        <c:ser>
          <c:idx val="0"/>
          <c:order val="5"/>
          <c:tx>
            <c:v>GDP (PPP)</c:v>
          </c:tx>
          <c:spPr>
            <a:ln w="3810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2015</c:v>
              </c:pt>
              <c:pt idx="1">
                <c:v>2020</c:v>
              </c:pt>
              <c:pt idx="2">
                <c:v>2025</c:v>
              </c:pt>
              <c:pt idx="3">
                <c:v>2030</c:v>
              </c:pt>
              <c:pt idx="4">
                <c:v>2035</c:v>
              </c:pt>
              <c:pt idx="5">
                <c:v>2040</c:v>
              </c:pt>
              <c:pt idx="6">
                <c:v>2045</c:v>
              </c:pt>
              <c:pt idx="7">
                <c:v>2050</c:v>
              </c:pt>
            </c:numLit>
          </c:xVal>
          <c:yVal>
            <c:numLit>
              <c:formatCode>0%</c:formatCode>
              <c:ptCount val="8"/>
              <c:pt idx="0">
                <c:v>1.6030266377569347</c:v>
              </c:pt>
              <c:pt idx="1">
                <c:v>1.7822655619542629</c:v>
              </c:pt>
              <c:pt idx="2">
                <c:v>2.0062315714350216</c:v>
              </c:pt>
              <c:pt idx="3">
                <c:v>2.2314380662016267</c:v>
              </c:pt>
              <c:pt idx="4">
                <c:v>2.4548238069759112</c:v>
              </c:pt>
              <c:pt idx="5">
                <c:v>2.675509460793736</c:v>
              </c:pt>
              <c:pt idx="6">
                <c:v>2.8954761320055331</c:v>
              </c:pt>
              <c:pt idx="7">
                <c:v>3.127294874998499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441-4C3A-A610-B57C3F0C7EEE}"/>
            </c:ext>
          </c:extLst>
        </c:ser>
        <c:ser>
          <c:idx val="6"/>
          <c:order val="6"/>
          <c:tx>
            <c:v>Industry, refining and transformation</c:v>
          </c:tx>
          <c:spPr>
            <a:ln w="38100">
              <a:solidFill>
                <a:schemeClr val="accent4"/>
              </a:solidFill>
              <a:prstDash val="sysDot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2015</c:v>
              </c:pt>
              <c:pt idx="1">
                <c:v>2020</c:v>
              </c:pt>
              <c:pt idx="2">
                <c:v>2025</c:v>
              </c:pt>
              <c:pt idx="3">
                <c:v>2030</c:v>
              </c:pt>
              <c:pt idx="4">
                <c:v>2035</c:v>
              </c:pt>
              <c:pt idx="5">
                <c:v>2040</c:v>
              </c:pt>
              <c:pt idx="6">
                <c:v>2045</c:v>
              </c:pt>
              <c:pt idx="7">
                <c:v>2050</c:v>
              </c:pt>
            </c:numLit>
          </c:xVal>
          <c:yVal>
            <c:numLit>
              <c:formatCode>0%</c:formatCode>
              <c:ptCount val="8"/>
              <c:pt idx="0">
                <c:v>0.81805506197850697</c:v>
              </c:pt>
              <c:pt idx="1">
                <c:v>0.72460825236069581</c:v>
              </c:pt>
              <c:pt idx="2">
                <c:v>0.65200064677330083</c:v>
              </c:pt>
              <c:pt idx="3">
                <c:v>0.56415894569691027</c:v>
              </c:pt>
              <c:pt idx="4">
                <c:v>0.46356832573258377</c:v>
              </c:pt>
              <c:pt idx="5">
                <c:v>0.37281441985366459</c:v>
              </c:pt>
              <c:pt idx="6">
                <c:v>0.28205129305613719</c:v>
              </c:pt>
              <c:pt idx="7">
                <c:v>0.21549029402265482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D441-4C3A-A610-B57C3F0C7EEE}"/>
            </c:ext>
          </c:extLst>
        </c:ser>
        <c:ser>
          <c:idx val="7"/>
          <c:order val="7"/>
          <c:tx>
            <c:v>Buildings</c:v>
          </c:tx>
          <c:spPr>
            <a:ln w="38100">
              <a:solidFill>
                <a:schemeClr val="tx2"/>
              </a:solidFill>
              <a:prstDash val="sysDot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2015</c:v>
              </c:pt>
              <c:pt idx="1">
                <c:v>2020</c:v>
              </c:pt>
              <c:pt idx="2">
                <c:v>2025</c:v>
              </c:pt>
              <c:pt idx="3">
                <c:v>2030</c:v>
              </c:pt>
              <c:pt idx="4">
                <c:v>2035</c:v>
              </c:pt>
              <c:pt idx="5">
                <c:v>2040</c:v>
              </c:pt>
              <c:pt idx="6">
                <c:v>2045</c:v>
              </c:pt>
              <c:pt idx="7">
                <c:v>2050</c:v>
              </c:pt>
            </c:numLit>
          </c:xVal>
          <c:yVal>
            <c:numLit>
              <c:formatCode>0%</c:formatCode>
              <c:ptCount val="8"/>
              <c:pt idx="0">
                <c:v>0.3231728300233932</c:v>
              </c:pt>
              <c:pt idx="1">
                <c:v>0.25106705764145443</c:v>
              </c:pt>
              <c:pt idx="2">
                <c:v>0.16149795654371851</c:v>
              </c:pt>
              <c:pt idx="3">
                <c:v>7.9432726178943466E-2</c:v>
              </c:pt>
              <c:pt idx="4">
                <c:v>5.746821848402494E-2</c:v>
              </c:pt>
              <c:pt idx="5">
                <c:v>3.6745321296903798E-2</c:v>
              </c:pt>
              <c:pt idx="6">
                <c:v>1.7877671893891826E-2</c:v>
              </c:pt>
              <c:pt idx="7">
                <c:v>1.4446752925250518E-3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D441-4C3A-A610-B57C3F0C7EEE}"/>
            </c:ext>
          </c:extLst>
        </c:ser>
        <c:ser>
          <c:idx val="8"/>
          <c:order val="8"/>
          <c:tx>
            <c:v>Transport</c:v>
          </c:tx>
          <c:spPr>
            <a:ln w="38100">
              <a:solidFill>
                <a:schemeClr val="accent6"/>
              </a:solidFill>
              <a:prstDash val="sysDot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2015</c:v>
              </c:pt>
              <c:pt idx="1">
                <c:v>2020</c:v>
              </c:pt>
              <c:pt idx="2">
                <c:v>2025</c:v>
              </c:pt>
              <c:pt idx="3">
                <c:v>2030</c:v>
              </c:pt>
              <c:pt idx="4">
                <c:v>2035</c:v>
              </c:pt>
              <c:pt idx="5">
                <c:v>2040</c:v>
              </c:pt>
              <c:pt idx="6">
                <c:v>2045</c:v>
              </c:pt>
              <c:pt idx="7">
                <c:v>2050</c:v>
              </c:pt>
            </c:numLit>
          </c:xVal>
          <c:yVal>
            <c:numLit>
              <c:formatCode>0%</c:formatCode>
              <c:ptCount val="8"/>
              <c:pt idx="0">
                <c:v>1.1655036861700649</c:v>
              </c:pt>
              <c:pt idx="1">
                <c:v>1.0740825181370959</c:v>
              </c:pt>
              <c:pt idx="2">
                <c:v>0.97256523377843151</c:v>
              </c:pt>
              <c:pt idx="3">
                <c:v>0.87521521691986659</c:v>
              </c:pt>
              <c:pt idx="4">
                <c:v>0.72983255908401967</c:v>
              </c:pt>
              <c:pt idx="5">
                <c:v>0.53986752112373904</c:v>
              </c:pt>
              <c:pt idx="6">
                <c:v>0.34565215387957032</c:v>
              </c:pt>
              <c:pt idx="7">
                <c:v>0.19325542757005104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8-D441-4C3A-A610-B57C3F0C7EEE}"/>
            </c:ext>
          </c:extLst>
        </c:ser>
        <c:ser>
          <c:idx val="9"/>
          <c:order val="9"/>
          <c:tx>
            <c:v>Power and heat</c:v>
          </c:tx>
          <c:spPr>
            <a:ln w="38100">
              <a:solidFill>
                <a:schemeClr val="accent1"/>
              </a:solidFill>
              <a:prstDash val="sysDot"/>
            </a:ln>
          </c:spPr>
          <c:marker>
            <c:symbol val="none"/>
          </c:marker>
          <c:xVal>
            <c:numLit>
              <c:formatCode>General</c:formatCode>
              <c:ptCount val="8"/>
              <c:pt idx="0">
                <c:v>2015</c:v>
              </c:pt>
              <c:pt idx="1">
                <c:v>2020</c:v>
              </c:pt>
              <c:pt idx="2">
                <c:v>2025</c:v>
              </c:pt>
              <c:pt idx="3">
                <c:v>2030</c:v>
              </c:pt>
              <c:pt idx="4">
                <c:v>2035</c:v>
              </c:pt>
              <c:pt idx="5">
                <c:v>2040</c:v>
              </c:pt>
              <c:pt idx="6">
                <c:v>2045</c:v>
              </c:pt>
              <c:pt idx="7">
                <c:v>2050</c:v>
              </c:pt>
            </c:numLit>
          </c:xVal>
          <c:yVal>
            <c:numLit>
              <c:formatCode>0%</c:formatCode>
              <c:ptCount val="8"/>
              <c:pt idx="0">
                <c:v>0.8305849864529683</c:v>
              </c:pt>
              <c:pt idx="1">
                <c:v>0.70770694016774371</c:v>
              </c:pt>
              <c:pt idx="2">
                <c:v>0.65654447906143931</c:v>
              </c:pt>
              <c:pt idx="3">
                <c:v>0.37227191354056505</c:v>
              </c:pt>
              <c:pt idx="4">
                <c:v>0.17640815403565938</c:v>
              </c:pt>
              <c:pt idx="5">
                <c:v>7.4762336689415773E-2</c:v>
              </c:pt>
              <c:pt idx="6">
                <c:v>2.1727658269332913E-5</c:v>
              </c:pt>
              <c:pt idx="7">
                <c:v>2.1721525649391691E-5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9-D441-4C3A-A610-B57C3F0C7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443224"/>
        <c:axId val="320442832"/>
      </c:scatterChart>
      <c:scatterChart>
        <c:scatterStyle val="lineMarker"/>
        <c:varyColors val="0"/>
        <c:ser>
          <c:idx val="10"/>
          <c:order val="10"/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ln w="12700" cap="rnd">
                <a:prstDash val="sysDot"/>
              </a:ln>
            </c:spPr>
          </c:errBars>
          <c:xVal>
            <c:numLit>
              <c:formatCode>0.00</c:formatCode>
              <c:ptCount val="1"/>
              <c:pt idx="0">
                <c:v>2014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A-D441-4C3A-A610-B57C3F0C7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444008"/>
        <c:axId val="320443616"/>
      </c:scatterChart>
      <c:valAx>
        <c:axId val="320442832"/>
        <c:scaling>
          <c:orientation val="minMax"/>
          <c:max val="3.5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20443224"/>
        <c:crossesAt val="1990"/>
        <c:crossBetween val="midCat"/>
        <c:majorUnit val="0.5"/>
        <c:minorUnit val="0.1"/>
      </c:valAx>
      <c:valAx>
        <c:axId val="320443224"/>
        <c:scaling>
          <c:orientation val="minMax"/>
          <c:max val="2050"/>
          <c:min val="1990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320442832"/>
        <c:crosses val="autoZero"/>
        <c:crossBetween val="midCat"/>
        <c:majorUnit val="10"/>
        <c:minorUnit val="5"/>
      </c:valAx>
      <c:valAx>
        <c:axId val="320443616"/>
        <c:scaling>
          <c:orientation val="minMax"/>
          <c:max val="0.5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>
            <a:noFill/>
          </a:ln>
        </c:spPr>
        <c:crossAx val="320444008"/>
        <c:crosses val="max"/>
        <c:crossBetween val="midCat"/>
      </c:valAx>
      <c:valAx>
        <c:axId val="32044400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320443616"/>
        <c:crosses val="autoZero"/>
        <c:crossBetween val="midCat"/>
      </c:valAx>
      <c:spPr>
        <a:noFill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0.78780467600859272"/>
          <c:y val="0.20703460734847315"/>
          <c:w val="0.17615877211666561"/>
          <c:h val="0.61374075054059729"/>
        </c:manualLayout>
      </c:layout>
      <c:overlay val="0"/>
      <c:spPr>
        <a:solidFill>
          <a:srgbClr val="EDEDEE"/>
        </a:solidFill>
      </c:spPr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zero"/>
    <c:showDLblsOverMax val="0"/>
  </c:chart>
  <c:spPr>
    <a:solidFill>
      <a:srgbClr val="EDEDEE"/>
    </a:solidFill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da-DK"/>
    </a:p>
  </c:txPr>
  <c:printSettings>
    <c:headerFooter/>
    <c:pageMargins b="0" l="0" r="0" t="0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89647</xdr:colOff>
      <xdr:row>13</xdr:row>
      <xdr:rowOff>112059</xdr:rowOff>
    </xdr:from>
    <xdr:to>
      <xdr:col>21</xdr:col>
      <xdr:colOff>560295</xdr:colOff>
      <xdr:row>14</xdr:row>
      <xdr:rowOff>179294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596097" y="2874309"/>
          <a:ext cx="470648" cy="2577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GB" sz="1100"/>
        </a:p>
      </xdr:txBody>
    </xdr:sp>
    <xdr:clientData/>
  </xdr:twoCellAnchor>
  <xdr:twoCellAnchor>
    <xdr:from>
      <xdr:col>9</xdr:col>
      <xdr:colOff>489857</xdr:colOff>
      <xdr:row>12</xdr:row>
      <xdr:rowOff>40823</xdr:rowOff>
    </xdr:from>
    <xdr:to>
      <xdr:col>21</xdr:col>
      <xdr:colOff>194582</xdr:colOff>
      <xdr:row>26</xdr:row>
      <xdr:rowOff>107498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156133</xdr:colOff>
      <xdr:row>11</xdr:row>
      <xdr:rowOff>27640</xdr:rowOff>
    </xdr:from>
    <xdr:to>
      <xdr:col>24</xdr:col>
      <xdr:colOff>415689</xdr:colOff>
      <xdr:row>25</xdr:row>
      <xdr:rowOff>91934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24F33A-92A1-49EE-8D16-E2087AA68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158751</xdr:colOff>
      <xdr:row>11</xdr:row>
      <xdr:rowOff>31750</xdr:rowOff>
    </xdr:from>
    <xdr:to>
      <xdr:col>24</xdr:col>
      <xdr:colOff>419100</xdr:colOff>
      <xdr:row>25</xdr:row>
      <xdr:rowOff>95250</xdr:rowOff>
    </xdr:to>
    <xdr:grpSp>
      <xdr:nvGrpSpPr>
        <xdr:cNvPr id="3" name="Gruppe 2">
          <a:extLst>
            <a:ext uri="{FF2B5EF4-FFF2-40B4-BE49-F238E27FC236}">
              <a16:creationId xmlns:a16="http://schemas.microsoft.com/office/drawing/2014/main" id="{D880FA80-7E26-43AA-BD3A-BEF37D7164E9}"/>
            </a:ext>
          </a:extLst>
        </xdr:cNvPr>
        <xdr:cNvGrpSpPr/>
      </xdr:nvGrpSpPr>
      <xdr:grpSpPr>
        <a:xfrm>
          <a:off x="7991663" y="2407397"/>
          <a:ext cx="7768290" cy="2741706"/>
          <a:chOff x="7901215" y="2426607"/>
          <a:chExt cx="7689849" cy="2744107"/>
        </a:xfrm>
      </xdr:grpSpPr>
      <xdr:graphicFrame macro="">
        <xdr:nvGraphicFramePr>
          <xdr:cNvPr id="4" name="Chart 6">
            <a:extLst>
              <a:ext uri="{FF2B5EF4-FFF2-40B4-BE49-F238E27FC236}">
                <a16:creationId xmlns:a16="http://schemas.microsoft.com/office/drawing/2014/main" id="{F3740A44-6EDA-4994-867C-0A09E44A7057}"/>
              </a:ext>
            </a:extLst>
          </xdr:cNvPr>
          <xdr:cNvGraphicFramePr>
            <a:graphicFrameLocks/>
          </xdr:cNvGraphicFramePr>
        </xdr:nvGraphicFramePr>
        <xdr:xfrm>
          <a:off x="7901215" y="2426607"/>
          <a:ext cx="7689849" cy="27441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TekstSylinder 6">
            <a:extLst>
              <a:ext uri="{FF2B5EF4-FFF2-40B4-BE49-F238E27FC236}">
                <a16:creationId xmlns:a16="http://schemas.microsoft.com/office/drawing/2014/main" id="{70BAAF28-5CFE-4CE7-98BC-F4CBD48A10E8}"/>
              </a:ext>
            </a:extLst>
          </xdr:cNvPr>
          <xdr:cNvSpPr txBox="1"/>
        </xdr:nvSpPr>
        <xdr:spPr>
          <a:xfrm>
            <a:off x="9878786" y="2530929"/>
            <a:ext cx="728662" cy="2857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r"/>
            <a:r>
              <a:rPr lang="en-GB" sz="1000"/>
              <a:t>Historical</a:t>
            </a:r>
          </a:p>
        </xdr:txBody>
      </xdr:sp>
      <xdr:sp macro="" textlink="">
        <xdr:nvSpPr>
          <xdr:cNvPr id="6" name="TekstSylinder 7">
            <a:extLst>
              <a:ext uri="{FF2B5EF4-FFF2-40B4-BE49-F238E27FC236}">
                <a16:creationId xmlns:a16="http://schemas.microsoft.com/office/drawing/2014/main" id="{A121343E-C509-44DE-818B-EC03982C0E2C}"/>
              </a:ext>
            </a:extLst>
          </xdr:cNvPr>
          <xdr:cNvSpPr txBox="1"/>
        </xdr:nvSpPr>
        <xdr:spPr>
          <a:xfrm>
            <a:off x="10616972" y="2530929"/>
            <a:ext cx="1840707" cy="2857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en-GB" sz="1000"/>
              <a:t>CNS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TP2012\Numbers%20and%20Analysis\data%20and%20figures\global_outlook_figu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s\Desktop\ETP%20figure%20templates%202016\NETP2016_CO2INT_TPEP_V2_B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WORLD model data"/>
      <sheetName val="model data"/>
      <sheetName val="b2020 data"/>
      <sheetName val="assumptions data"/>
      <sheetName val="b2020 ele"/>
      <sheetName val="Sheet1"/>
      <sheetName val="INQ data"/>
      <sheetName val="Fuel price"/>
      <sheetName val="Sheet2"/>
      <sheetName val="Sheet3"/>
    </sheetNames>
    <sheetDataSet>
      <sheetData sheetId="0">
        <row r="168">
          <cell r="S168" t="str">
            <v>Mt CO2</v>
          </cell>
        </row>
        <row r="169">
          <cell r="T169">
            <v>1990</v>
          </cell>
          <cell r="U169">
            <v>1995</v>
          </cell>
          <cell r="V169">
            <v>2000</v>
          </cell>
          <cell r="W169">
            <v>2005</v>
          </cell>
          <cell r="X169">
            <v>2009</v>
          </cell>
          <cell r="Y169">
            <v>2015</v>
          </cell>
          <cell r="Z169">
            <v>2020</v>
          </cell>
          <cell r="AA169">
            <v>2025</v>
          </cell>
          <cell r="AB169">
            <v>2030</v>
          </cell>
          <cell r="AC169">
            <v>2035</v>
          </cell>
          <cell r="AD169">
            <v>2040</v>
          </cell>
          <cell r="AE169">
            <v>2045</v>
          </cell>
          <cell r="AF169">
            <v>2050</v>
          </cell>
        </row>
        <row r="170">
          <cell r="S170" t="str">
            <v xml:space="preserve"> 6DS</v>
          </cell>
          <cell r="X170">
            <v>31465.85173074557</v>
          </cell>
          <cell r="Y170">
            <v>37342.825232157891</v>
          </cell>
          <cell r="Z170">
            <v>40464.527922910769</v>
          </cell>
          <cell r="AA170">
            <v>42751.161589075236</v>
          </cell>
          <cell r="AB170">
            <v>45198.837325510038</v>
          </cell>
          <cell r="AC170">
            <v>48545.109957488407</v>
          </cell>
          <cell r="AD170">
            <v>51894.24182449135</v>
          </cell>
          <cell r="AE170">
            <v>55069.512531261513</v>
          </cell>
          <cell r="AF170">
            <v>57834.022071561943</v>
          </cell>
        </row>
        <row r="171">
          <cell r="S171" t="str">
            <v>3.5DS</v>
          </cell>
          <cell r="X171">
            <v>31465.85173074557</v>
          </cell>
          <cell r="Y171">
            <v>36047.660354955035</v>
          </cell>
          <cell r="Z171">
            <v>37463.527666044298</v>
          </cell>
          <cell r="AA171">
            <v>38048.393570581589</v>
          </cell>
          <cell r="AB171">
            <v>38506.389925983203</v>
          </cell>
          <cell r="AC171">
            <v>39219.127744704412</v>
          </cell>
          <cell r="AD171">
            <v>39710.780006504196</v>
          </cell>
          <cell r="AE171">
            <v>39985.991278640751</v>
          </cell>
          <cell r="AF171">
            <v>40059.302931024351</v>
          </cell>
        </row>
        <row r="172">
          <cell r="S172" t="str">
            <v>2DS</v>
          </cell>
          <cell r="X172">
            <v>31465.85173074557</v>
          </cell>
          <cell r="Y172">
            <v>34794.819814504313</v>
          </cell>
          <cell r="Z172">
            <v>34173.435209956151</v>
          </cell>
          <cell r="AA172">
            <v>30484.480855302947</v>
          </cell>
          <cell r="AB172">
            <v>26171.640854973419</v>
          </cell>
          <cell r="AC172">
            <v>22410.439744198196</v>
          </cell>
          <cell r="AD172">
            <v>19795.792862208415</v>
          </cell>
          <cell r="AE172">
            <v>17975.920546461537</v>
          </cell>
          <cell r="AF172">
            <v>16206.063876492321</v>
          </cell>
        </row>
        <row r="173">
          <cell r="T173">
            <v>20966.259999999998</v>
          </cell>
          <cell r="U173">
            <v>21791.57</v>
          </cell>
          <cell r="V173">
            <v>23492.9</v>
          </cell>
          <cell r="W173">
            <v>27188.29</v>
          </cell>
          <cell r="X173">
            <v>28999.35</v>
          </cell>
          <cell r="Y173">
            <v>0</v>
          </cell>
          <cell r="Z173">
            <v>0</v>
          </cell>
          <cell r="AB173">
            <v>0</v>
          </cell>
        </row>
        <row r="194">
          <cell r="BD194">
            <v>1990</v>
          </cell>
          <cell r="BE194">
            <v>1991</v>
          </cell>
          <cell r="BF194">
            <v>1992</v>
          </cell>
          <cell r="BG194">
            <v>1993</v>
          </cell>
          <cell r="BH194">
            <v>1994</v>
          </cell>
          <cell r="BI194">
            <v>1995</v>
          </cell>
          <cell r="BJ194">
            <v>1996</v>
          </cell>
          <cell r="BK194">
            <v>1997</v>
          </cell>
          <cell r="BL194">
            <v>1998</v>
          </cell>
          <cell r="BM194">
            <v>1999</v>
          </cell>
          <cell r="BN194">
            <v>2000</v>
          </cell>
          <cell r="BO194">
            <v>2001</v>
          </cell>
          <cell r="BP194">
            <v>2002</v>
          </cell>
          <cell r="BQ194">
            <v>2003</v>
          </cell>
          <cell r="BR194">
            <v>2004</v>
          </cell>
          <cell r="BS194">
            <v>2005</v>
          </cell>
          <cell r="BT194">
            <v>2006</v>
          </cell>
          <cell r="BU194">
            <v>2007</v>
          </cell>
          <cell r="BV194">
            <v>2008</v>
          </cell>
          <cell r="BW194">
            <v>2009</v>
          </cell>
        </row>
        <row r="195">
          <cell r="BD195">
            <v>20966.259999999998</v>
          </cell>
          <cell r="BE195">
            <v>21112.95</v>
          </cell>
          <cell r="BF195">
            <v>21029.73</v>
          </cell>
          <cell r="BG195">
            <v>21100.42</v>
          </cell>
          <cell r="BH195">
            <v>21235.43</v>
          </cell>
          <cell r="BI195">
            <v>21791.57</v>
          </cell>
          <cell r="BJ195">
            <v>22470.65</v>
          </cell>
          <cell r="BK195">
            <v>22659.96</v>
          </cell>
          <cell r="BL195">
            <v>22769</v>
          </cell>
          <cell r="BM195">
            <v>22946.93</v>
          </cell>
          <cell r="BN195">
            <v>23492.9</v>
          </cell>
          <cell r="BO195">
            <v>23670.84</v>
          </cell>
          <cell r="BP195">
            <v>24064.29</v>
          </cell>
          <cell r="BQ195">
            <v>25119.52</v>
          </cell>
          <cell r="BR195">
            <v>26372.2</v>
          </cell>
          <cell r="BS195">
            <v>27188.29</v>
          </cell>
          <cell r="BT195">
            <v>28095.94</v>
          </cell>
          <cell r="BU195">
            <v>29047.91</v>
          </cell>
          <cell r="BV195">
            <v>29454.01</v>
          </cell>
          <cell r="BW195">
            <v>28999.35</v>
          </cell>
        </row>
        <row r="196">
          <cell r="BD196">
            <v>357.89</v>
          </cell>
          <cell r="BE196">
            <v>372.31</v>
          </cell>
          <cell r="BF196">
            <v>400.31</v>
          </cell>
          <cell r="BG196">
            <v>389.66</v>
          </cell>
          <cell r="BH196">
            <v>399.72</v>
          </cell>
          <cell r="BI196">
            <v>413.73</v>
          </cell>
          <cell r="BJ196">
            <v>420.39</v>
          </cell>
          <cell r="BK196">
            <v>435.98</v>
          </cell>
          <cell r="BL196">
            <v>441.7</v>
          </cell>
          <cell r="BM196">
            <v>468.88</v>
          </cell>
          <cell r="BN196">
            <v>479.95</v>
          </cell>
          <cell r="BO196">
            <v>453.06</v>
          </cell>
          <cell r="BP196">
            <v>468.15</v>
          </cell>
          <cell r="BQ196">
            <v>479.04</v>
          </cell>
          <cell r="BR196">
            <v>533.15</v>
          </cell>
          <cell r="BS196">
            <v>556.14</v>
          </cell>
          <cell r="BT196">
            <v>590.85</v>
          </cell>
          <cell r="BU196">
            <v>624.45000000000005</v>
          </cell>
          <cell r="BV196">
            <v>608.09</v>
          </cell>
          <cell r="BW196">
            <v>592.22</v>
          </cell>
        </row>
        <row r="197">
          <cell r="BD197">
            <v>255.93</v>
          </cell>
          <cell r="BE197">
            <v>246.75</v>
          </cell>
          <cell r="BF197">
            <v>255.08</v>
          </cell>
          <cell r="BG197">
            <v>260.01</v>
          </cell>
          <cell r="BH197">
            <v>273.83</v>
          </cell>
          <cell r="BI197">
            <v>284.70999999999998</v>
          </cell>
          <cell r="BJ197">
            <v>296.62</v>
          </cell>
          <cell r="BK197">
            <v>311.32</v>
          </cell>
          <cell r="BL197">
            <v>321.79000000000002</v>
          </cell>
          <cell r="BM197">
            <v>333.05</v>
          </cell>
          <cell r="BN197">
            <v>345.24</v>
          </cell>
          <cell r="BO197">
            <v>336.46</v>
          </cell>
          <cell r="BP197">
            <v>357.09</v>
          </cell>
          <cell r="BQ197">
            <v>359.86</v>
          </cell>
          <cell r="BR197">
            <v>385.49</v>
          </cell>
          <cell r="BS197">
            <v>407.83</v>
          </cell>
          <cell r="BT197">
            <v>420.41</v>
          </cell>
          <cell r="BU197">
            <v>431.17</v>
          </cell>
          <cell r="BV197">
            <v>439.72</v>
          </cell>
          <cell r="BW197">
            <v>423.44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EP"/>
      <sheetName val="GDP"/>
      <sheetName val="CO2"/>
      <sheetName val="CO2INT"/>
      <sheetName val="CO2_PROCESS"/>
      <sheetName val="CO2_ALL"/>
      <sheetName val="CO2_SECTOR"/>
    </sheetNames>
    <sheetDataSet>
      <sheetData sheetId="0"/>
      <sheetData sheetId="1"/>
      <sheetData sheetId="2"/>
      <sheetData sheetId="3"/>
      <sheetData sheetId="4"/>
      <sheetData sheetId="5"/>
      <sheetData sheetId="6">
        <row r="42">
          <cell r="B42">
            <v>1990</v>
          </cell>
          <cell r="C42">
            <v>1991</v>
          </cell>
          <cell r="D42">
            <v>1992</v>
          </cell>
          <cell r="E42">
            <v>1993</v>
          </cell>
          <cell r="F42">
            <v>1994</v>
          </cell>
          <cell r="G42">
            <v>1995</v>
          </cell>
          <cell r="H42">
            <v>1996</v>
          </cell>
          <cell r="I42">
            <v>1997</v>
          </cell>
          <cell r="J42">
            <v>1998</v>
          </cell>
          <cell r="K42">
            <v>1999</v>
          </cell>
          <cell r="L42">
            <v>2000</v>
          </cell>
          <cell r="M42">
            <v>2001</v>
          </cell>
          <cell r="N42">
            <v>2002</v>
          </cell>
          <cell r="O42">
            <v>2003</v>
          </cell>
          <cell r="P42">
            <v>2004</v>
          </cell>
          <cell r="Q42">
            <v>2005</v>
          </cell>
          <cell r="R42">
            <v>2006</v>
          </cell>
          <cell r="S42">
            <v>2007</v>
          </cell>
          <cell r="T42">
            <v>2008</v>
          </cell>
          <cell r="U42">
            <v>2009</v>
          </cell>
          <cell r="V42">
            <v>2010</v>
          </cell>
          <cell r="W42">
            <v>2011</v>
          </cell>
          <cell r="X42">
            <v>2012</v>
          </cell>
          <cell r="Y42">
            <v>2013</v>
          </cell>
          <cell r="Z42">
            <v>2015</v>
          </cell>
          <cell r="AA42">
            <v>2020</v>
          </cell>
          <cell r="AB42">
            <v>2025</v>
          </cell>
          <cell r="AC42">
            <v>2030</v>
          </cell>
          <cell r="AD42">
            <v>2035</v>
          </cell>
          <cell r="AE42">
            <v>2040</v>
          </cell>
          <cell r="AF42">
            <v>2045</v>
          </cell>
          <cell r="AG42">
            <v>2050</v>
          </cell>
        </row>
        <row r="43">
          <cell r="A43" t="str">
            <v>GDP (PPP)</v>
          </cell>
          <cell r="B43">
            <v>1</v>
          </cell>
          <cell r="C43">
            <v>0.99505035664861408</v>
          </cell>
          <cell r="D43">
            <v>0.99746877303503956</v>
          </cell>
          <cell r="E43">
            <v>0.99611169532724675</v>
          </cell>
          <cell r="F43">
            <v>1.0415691413083394</v>
          </cell>
          <cell r="G43">
            <v>1.0808563981143708</v>
          </cell>
          <cell r="H43">
            <v>1.1150962089556804</v>
          </cell>
          <cell r="I43">
            <v>1.1614394413723323</v>
          </cell>
          <cell r="J43">
            <v>1.2020009959615605</v>
          </cell>
          <cell r="K43">
            <v>1.2421969840146405</v>
          </cell>
          <cell r="L43">
            <v>1.2928924940145348</v>
          </cell>
          <cell r="M43">
            <v>1.3153985033764164</v>
          </cell>
          <cell r="N43">
            <v>1.3347152578532551</v>
          </cell>
          <cell r="O43">
            <v>1.3547228283668138</v>
          </cell>
          <cell r="P43">
            <v>1.4066591595595019</v>
          </cell>
          <cell r="Q43">
            <v>1.4447951877630589</v>
          </cell>
          <cell r="R43">
            <v>1.4993721874351766</v>
          </cell>
          <cell r="S43">
            <v>1.5462828011347174</v>
          </cell>
          <cell r="T43">
            <v>1.5449160829960653</v>
          </cell>
          <cell r="U43">
            <v>1.4705310963411498</v>
          </cell>
          <cell r="V43">
            <v>1.5147108333260961</v>
          </cell>
          <cell r="W43">
            <v>1.5433754557026331</v>
          </cell>
          <cell r="X43">
            <v>1.5470722320181265</v>
          </cell>
          <cell r="Y43">
            <v>1.5524181098566094</v>
          </cell>
          <cell r="Z43">
            <v>1.6030266377569347</v>
          </cell>
          <cell r="AA43">
            <v>1.7822655619542629</v>
          </cell>
          <cell r="AB43">
            <v>2.0062315714350216</v>
          </cell>
          <cell r="AC43">
            <v>2.2314380662016267</v>
          </cell>
          <cell r="AD43">
            <v>2.4548238069759112</v>
          </cell>
          <cell r="AE43">
            <v>2.675509460793736</v>
          </cell>
          <cell r="AF43">
            <v>2.8954761320055331</v>
          </cell>
          <cell r="AG43">
            <v>3.127294874998499</v>
          </cell>
        </row>
        <row r="44">
          <cell r="A44" t="str">
            <v>Industry, oil, gas and other transformation</v>
          </cell>
          <cell r="B44">
            <v>1</v>
          </cell>
          <cell r="C44">
            <v>0.96765666269813533</v>
          </cell>
          <cell r="D44">
            <v>1.0525974893600751</v>
          </cell>
          <cell r="E44">
            <v>1.0839538266592366</v>
          </cell>
          <cell r="F44">
            <v>1.1414911753276036</v>
          </cell>
          <cell r="G44">
            <v>1.1059697948811225</v>
          </cell>
          <cell r="H44">
            <v>1.1167079191830411</v>
          </cell>
          <cell r="I44">
            <v>1.1302793180562256</v>
          </cell>
          <cell r="J44">
            <v>1.1788054746423979</v>
          </cell>
          <cell r="K44">
            <v>1.1976331340571946</v>
          </cell>
          <cell r="L44">
            <v>1.1290079527668826</v>
          </cell>
          <cell r="M44">
            <v>1.1070560081672196</v>
          </cell>
          <cell r="N44">
            <v>1.0893469037024222</v>
          </cell>
          <cell r="O44">
            <v>1.1158089335592167</v>
          </cell>
          <cell r="P44">
            <v>1.1395260893927452</v>
          </cell>
          <cell r="Q44">
            <v>1.093717067014631</v>
          </cell>
          <cell r="R44">
            <v>1.0868235137605575</v>
          </cell>
          <cell r="S44">
            <v>1.079558385359968</v>
          </cell>
          <cell r="T44">
            <v>1.0470298799644777</v>
          </cell>
          <cell r="U44">
            <v>0.947169682840588</v>
          </cell>
          <cell r="V44">
            <v>1.0076619010822647</v>
          </cell>
          <cell r="W44">
            <v>0.9720333569285512</v>
          </cell>
          <cell r="X44">
            <v>0.92464599521438906</v>
          </cell>
          <cell r="Y44">
            <v>0.87176415791756223</v>
          </cell>
          <cell r="Z44">
            <v>0.81805506197850697</v>
          </cell>
          <cell r="AA44">
            <v>0.72460825236069581</v>
          </cell>
          <cell r="AB44">
            <v>0.65200064677330083</v>
          </cell>
          <cell r="AC44">
            <v>0.56415894569691027</v>
          </cell>
          <cell r="AD44">
            <v>0.46356832573258377</v>
          </cell>
          <cell r="AE44">
            <v>0.37281441985366459</v>
          </cell>
          <cell r="AF44">
            <v>0.28205129305613719</v>
          </cell>
          <cell r="AG44">
            <v>0.21549029402265482</v>
          </cell>
        </row>
        <row r="45">
          <cell r="A45" t="str">
            <v>Buildings</v>
          </cell>
          <cell r="B45">
            <v>1</v>
          </cell>
          <cell r="C45">
            <v>0.98303572246342152</v>
          </cell>
          <cell r="D45">
            <v>0.95344655389388122</v>
          </cell>
          <cell r="E45">
            <v>0.91883746239454156</v>
          </cell>
          <cell r="F45">
            <v>0.92502013460520405</v>
          </cell>
          <cell r="G45">
            <v>0.92610020835779983</v>
          </cell>
          <cell r="H45">
            <v>0.99245397535569124</v>
          </cell>
          <cell r="I45">
            <v>0.89381889500146861</v>
          </cell>
          <cell r="J45">
            <v>0.86336132808405486</v>
          </cell>
          <cell r="K45">
            <v>0.82092899857383694</v>
          </cell>
          <cell r="L45">
            <v>0.65369301326655249</v>
          </cell>
          <cell r="M45">
            <v>0.68060428443231213</v>
          </cell>
          <cell r="N45">
            <v>0.66401251490123625</v>
          </cell>
          <cell r="O45">
            <v>0.65979386479192836</v>
          </cell>
          <cell r="P45">
            <v>0.57485235131685508</v>
          </cell>
          <cell r="Q45">
            <v>0.51941826713965278</v>
          </cell>
          <cell r="R45">
            <v>0.45647487585949886</v>
          </cell>
          <cell r="S45">
            <v>0.4240419703479395</v>
          </cell>
          <cell r="T45">
            <v>0.37493421270895072</v>
          </cell>
          <cell r="U45">
            <v>0.3996604238026551</v>
          </cell>
          <cell r="V45">
            <v>0.43842030716136565</v>
          </cell>
          <cell r="W45">
            <v>0.36525824501143156</v>
          </cell>
          <cell r="X45">
            <v>0.33845163105058379</v>
          </cell>
          <cell r="Y45">
            <v>0.31771826939888054</v>
          </cell>
          <cell r="Z45">
            <v>0.3231728300233932</v>
          </cell>
          <cell r="AA45">
            <v>0.25106705764145443</v>
          </cell>
          <cell r="AB45">
            <v>0.16149795654371851</v>
          </cell>
          <cell r="AC45">
            <v>7.9432726178943466E-2</v>
          </cell>
          <cell r="AD45">
            <v>5.746821848402494E-2</v>
          </cell>
          <cell r="AE45">
            <v>3.6745321296903798E-2</v>
          </cell>
          <cell r="AF45">
            <v>1.7877671893891826E-2</v>
          </cell>
          <cell r="AG45">
            <v>1.4446752925250518E-3</v>
          </cell>
        </row>
        <row r="46">
          <cell r="A46" t="str">
            <v>Transport</v>
          </cell>
          <cell r="B46">
            <v>1</v>
          </cell>
          <cell r="C46">
            <v>0.99433478780982443</v>
          </cell>
          <cell r="D46">
            <v>1.0290444112991761</v>
          </cell>
          <cell r="E46">
            <v>1.0471002276569272</v>
          </cell>
          <cell r="F46">
            <v>1.0885440253924059</v>
          </cell>
          <cell r="G46">
            <v>1.1025242352892319</v>
          </cell>
          <cell r="H46">
            <v>1.1133813225468963</v>
          </cell>
          <cell r="I46">
            <v>1.1471174270210065</v>
          </cell>
          <cell r="J46">
            <v>1.1808982425986143</v>
          </cell>
          <cell r="K46">
            <v>1.1980099047090644</v>
          </cell>
          <cell r="L46">
            <v>1.1752701060686801</v>
          </cell>
          <cell r="M46">
            <v>1.1658863877430188</v>
          </cell>
          <cell r="N46">
            <v>1.1418616918826425</v>
          </cell>
          <cell r="O46">
            <v>1.1729258439111383</v>
          </cell>
          <cell r="P46">
            <v>1.2081856569194347</v>
          </cell>
          <cell r="Q46">
            <v>1.2357106451901263</v>
          </cell>
          <cell r="R46">
            <v>1.2716200593777938</v>
          </cell>
          <cell r="S46">
            <v>1.3078561528363435</v>
          </cell>
          <cell r="T46">
            <v>1.2644192327942829</v>
          </cell>
          <cell r="U46">
            <v>1.1947134454361263</v>
          </cell>
          <cell r="V46">
            <v>1.2140857570735137</v>
          </cell>
          <cell r="W46">
            <v>1.1855888643971231</v>
          </cell>
          <cell r="X46">
            <v>1.122945846961694</v>
          </cell>
          <cell r="Y46">
            <v>1.1305177319437909</v>
          </cell>
          <cell r="Z46">
            <v>1.1655036861700649</v>
          </cell>
          <cell r="AA46">
            <v>1.0740825181370959</v>
          </cell>
          <cell r="AB46">
            <v>0.97256523377843151</v>
          </cell>
          <cell r="AC46">
            <v>0.87521521691986659</v>
          </cell>
          <cell r="AD46">
            <v>0.72983255908401967</v>
          </cell>
          <cell r="AE46">
            <v>0.53986752112373904</v>
          </cell>
          <cell r="AF46">
            <v>0.34565215387957032</v>
          </cell>
          <cell r="AG46">
            <v>0.19325542757005104</v>
          </cell>
        </row>
        <row r="47">
          <cell r="A47" t="str">
            <v>Power and heat</v>
          </cell>
          <cell r="B47">
            <v>1</v>
          </cell>
          <cell r="C47">
            <v>1.2458108597483637</v>
          </cell>
          <cell r="D47">
            <v>1.0848081168555852</v>
          </cell>
          <cell r="E47">
            <v>1.1810173109316089</v>
          </cell>
          <cell r="F47">
            <v>1.3594092474769988</v>
          </cell>
          <cell r="G47">
            <v>1.2327931960494849</v>
          </cell>
          <cell r="H47">
            <v>1.6909197635317854</v>
          </cell>
          <cell r="I47">
            <v>1.3947699822818129</v>
          </cell>
          <cell r="J47">
            <v>1.2414761760043367</v>
          </cell>
          <cell r="K47">
            <v>1.1629593518244619</v>
          </cell>
          <cell r="L47">
            <v>1.0605422944549328</v>
          </cell>
          <cell r="M47">
            <v>1.2096014666912387</v>
          </cell>
          <cell r="N47">
            <v>1.2897002677491236</v>
          </cell>
          <cell r="O47">
            <v>1.5647950720247958</v>
          </cell>
          <cell r="P47">
            <v>1.3529258377769555</v>
          </cell>
          <cell r="Q47">
            <v>1.0452119574839085</v>
          </cell>
          <cell r="R47">
            <v>1.4168323782047672</v>
          </cell>
          <cell r="S47">
            <v>1.2583032480464087</v>
          </cell>
          <cell r="T47">
            <v>1.0880506797151996</v>
          </cell>
          <cell r="U47">
            <v>1.1185269105164637</v>
          </cell>
          <cell r="V47">
            <v>1.3012540321148558</v>
          </cell>
          <cell r="W47">
            <v>1.0471692990979409</v>
          </cell>
          <cell r="X47">
            <v>0.86365479462894479</v>
          </cell>
          <cell r="Y47">
            <v>0.93172029072372864</v>
          </cell>
          <cell r="Z47">
            <v>0.8305849864529683</v>
          </cell>
          <cell r="AA47">
            <v>0.70770694016774371</v>
          </cell>
          <cell r="AB47">
            <v>0.65654447906143931</v>
          </cell>
          <cell r="AC47">
            <v>0.37227191354056505</v>
          </cell>
          <cell r="AD47">
            <v>0.17640815403565938</v>
          </cell>
          <cell r="AE47">
            <v>7.4762336689415773E-2</v>
          </cell>
          <cell r="AF47">
            <v>2.1727658269332913E-5</v>
          </cell>
          <cell r="AG47">
            <v>2.1721525649391691E-5</v>
          </cell>
        </row>
        <row r="48">
          <cell r="A48" t="str">
            <v>Agriculture</v>
          </cell>
          <cell r="B48">
            <v>1</v>
          </cell>
          <cell r="C48">
            <v>1.0435716395996062</v>
          </cell>
          <cell r="D48">
            <v>1.0446336901790951</v>
          </cell>
          <cell r="E48">
            <v>0.99770144280375239</v>
          </cell>
          <cell r="F48">
            <v>0.97630282096816101</v>
          </cell>
          <cell r="G48">
            <v>0.9737035919183592</v>
          </cell>
          <cell r="H48">
            <v>1.0329074878904922</v>
          </cell>
          <cell r="I48">
            <v>1.0239011152041564</v>
          </cell>
          <cell r="J48">
            <v>1.0552886532746881</v>
          </cell>
          <cell r="K48">
            <v>0.99047140777854425</v>
          </cell>
          <cell r="L48">
            <v>1.0595722062307735</v>
          </cell>
          <cell r="M48">
            <v>1.1108807860348389</v>
          </cell>
          <cell r="N48">
            <v>1.1359978610949637</v>
          </cell>
          <cell r="O48">
            <v>1.1907589348099776</v>
          </cell>
          <cell r="P48">
            <v>1.1022433617053045</v>
          </cell>
          <cell r="Q48">
            <v>1.0543130011862247</v>
          </cell>
          <cell r="R48">
            <v>1.0036148260831557</v>
          </cell>
          <cell r="S48">
            <v>0.98013115469605172</v>
          </cell>
          <cell r="T48">
            <v>0.95137896203124539</v>
          </cell>
          <cell r="U48">
            <v>0.96903832864224848</v>
          </cell>
          <cell r="V48">
            <v>1.026949820598702</v>
          </cell>
          <cell r="W48">
            <v>0.96371863189201856</v>
          </cell>
          <cell r="X48">
            <v>0.95290771760583026</v>
          </cell>
          <cell r="Y48">
            <v>0.90113804807048703</v>
          </cell>
          <cell r="Z48">
            <v>0.80308399982309964</v>
          </cell>
          <cell r="AA48">
            <v>0.77468723379211168</v>
          </cell>
          <cell r="AB48">
            <v>0.75217164496379019</v>
          </cell>
          <cell r="AC48">
            <v>0.72633007642126202</v>
          </cell>
          <cell r="AD48">
            <v>0.6961043800786989</v>
          </cell>
          <cell r="AE48">
            <v>0.6543442916485821</v>
          </cell>
          <cell r="AF48">
            <v>0.62035511482181305</v>
          </cell>
          <cell r="AG48">
            <v>0.55209686607699082</v>
          </cell>
        </row>
        <row r="49">
          <cell r="A49" t="str">
            <v>Agriculture not included in figure</v>
          </cell>
        </row>
      </sheetData>
    </sheetDataSet>
  </externalBook>
</externalLink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F395E-6C6D-47E0-9DE8-73CB6F10D17A}">
  <dimension ref="A1:C10"/>
  <sheetViews>
    <sheetView tabSelected="1" workbookViewId="0">
      <selection activeCell="B11" sqref="B11"/>
    </sheetView>
  </sheetViews>
  <sheetFormatPr defaultRowHeight="15" x14ac:dyDescent="0.25"/>
  <cols>
    <col min="2" max="2" width="72.140625" customWidth="1"/>
    <col min="3" max="3" width="37" customWidth="1"/>
  </cols>
  <sheetData>
    <row r="1" spans="1:3" x14ac:dyDescent="0.25">
      <c r="A1" s="51" t="s">
        <v>64</v>
      </c>
      <c r="B1" s="51"/>
      <c r="C1" s="51"/>
    </row>
    <row r="2" spans="1:3" x14ac:dyDescent="0.25">
      <c r="A2" s="52"/>
      <c r="B2" s="53" t="s">
        <v>59</v>
      </c>
      <c r="C2" s="54"/>
    </row>
    <row r="3" spans="1:3" x14ac:dyDescent="0.25">
      <c r="A3" s="55">
        <v>1</v>
      </c>
      <c r="B3" s="56" t="s">
        <v>60</v>
      </c>
      <c r="C3" s="56"/>
    </row>
    <row r="4" spans="1:3" x14ac:dyDescent="0.25">
      <c r="A4" s="57" t="s">
        <v>61</v>
      </c>
      <c r="B4" s="58" t="s">
        <v>62</v>
      </c>
      <c r="C4" s="59" t="s">
        <v>63</v>
      </c>
    </row>
    <row r="5" spans="1:3" x14ac:dyDescent="0.25">
      <c r="A5" s="60">
        <v>1.1000000000000001</v>
      </c>
      <c r="B5" s="56" t="s">
        <v>65</v>
      </c>
      <c r="C5" s="56"/>
    </row>
    <row r="6" spans="1:3" x14ac:dyDescent="0.25">
      <c r="A6" s="60"/>
      <c r="B6" s="56" t="s">
        <v>67</v>
      </c>
      <c r="C6" s="56"/>
    </row>
    <row r="7" spans="1:3" x14ac:dyDescent="0.25">
      <c r="A7" s="60">
        <v>1.2</v>
      </c>
      <c r="B7" s="56" t="s">
        <v>66</v>
      </c>
      <c r="C7" s="56"/>
    </row>
    <row r="8" spans="1:3" x14ac:dyDescent="0.25">
      <c r="A8" s="60"/>
      <c r="B8" s="56"/>
      <c r="C8" s="61"/>
    </row>
    <row r="9" spans="1:3" x14ac:dyDescent="0.25">
      <c r="A9" s="60"/>
      <c r="B9" s="56"/>
      <c r="C9" s="56"/>
    </row>
    <row r="10" spans="1:3" x14ac:dyDescent="0.25">
      <c r="A10" s="60"/>
      <c r="B10" s="56"/>
      <c r="C10" s="6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J136"/>
  <sheetViews>
    <sheetView topLeftCell="A28" zoomScale="85" zoomScaleNormal="85" workbookViewId="0">
      <selection activeCell="M44" sqref="M44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21" x14ac:dyDescent="0.35">
      <c r="B1" s="1" t="s">
        <v>0</v>
      </c>
      <c r="N1" s="1"/>
      <c r="AA1" s="1"/>
      <c r="AN1" s="1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3.25" x14ac:dyDescent="0.35">
      <c r="B3" s="5" t="s">
        <v>1</v>
      </c>
    </row>
    <row r="5" spans="2:40" x14ac:dyDescent="0.25">
      <c r="B5" s="4" t="s">
        <v>2</v>
      </c>
      <c r="C5" s="6">
        <v>1</v>
      </c>
      <c r="Q5" s="7"/>
    </row>
    <row r="6" spans="2:40" x14ac:dyDescent="0.25">
      <c r="B6" s="4" t="s">
        <v>3</v>
      </c>
      <c r="C6" s="6">
        <v>1</v>
      </c>
    </row>
    <row r="7" spans="2:40" ht="18" x14ac:dyDescent="0.35">
      <c r="B7" s="4" t="s">
        <v>4</v>
      </c>
      <c r="C7" t="s">
        <v>46</v>
      </c>
    </row>
    <row r="8" spans="2:40" s="7" customFormat="1" ht="18" x14ac:dyDescent="0.35">
      <c r="B8" s="4" t="s">
        <v>5</v>
      </c>
      <c r="C8" t="s">
        <v>44</v>
      </c>
      <c r="N8" s="4"/>
      <c r="AA8" s="4"/>
      <c r="AN8" s="4"/>
    </row>
    <row r="9" spans="2:40" ht="23.25" x14ac:dyDescent="0.35">
      <c r="B9" s="4"/>
      <c r="L9" s="5" t="s">
        <v>6</v>
      </c>
    </row>
    <row r="10" spans="2:40" x14ac:dyDescent="0.25">
      <c r="B10" s="4" t="s">
        <v>7</v>
      </c>
    </row>
    <row r="11" spans="2:40" x14ac:dyDescent="0.25">
      <c r="B11" s="4" t="s">
        <v>8</v>
      </c>
      <c r="C11" s="6"/>
    </row>
    <row r="12" spans="2:40" x14ac:dyDescent="0.25">
      <c r="B12" s="4"/>
      <c r="C12" s="6"/>
    </row>
    <row r="13" spans="2:40" x14ac:dyDescent="0.25">
      <c r="B13" s="4"/>
      <c r="C13" s="6"/>
    </row>
    <row r="14" spans="2:40" x14ac:dyDescent="0.25">
      <c r="B14" s="4" t="s">
        <v>9</v>
      </c>
      <c r="C14" s="6"/>
    </row>
    <row r="15" spans="2:40" x14ac:dyDescent="0.25">
      <c r="B15" s="4" t="s">
        <v>10</v>
      </c>
      <c r="C15" s="8" t="s">
        <v>11</v>
      </c>
    </row>
    <row r="16" spans="2:40" x14ac:dyDescent="0.25">
      <c r="B16" s="4" t="s">
        <v>12</v>
      </c>
      <c r="C16" s="8" t="s">
        <v>13</v>
      </c>
    </row>
    <row r="17" spans="2:38" x14ac:dyDescent="0.25">
      <c r="C17" s="6"/>
    </row>
    <row r="18" spans="2:38" x14ac:dyDescent="0.25">
      <c r="B18" s="4" t="s">
        <v>14</v>
      </c>
      <c r="V18" s="9"/>
      <c r="W18" s="9"/>
    </row>
    <row r="19" spans="2:38" x14ac:dyDescent="0.25">
      <c r="B19" s="62" t="s">
        <v>15</v>
      </c>
      <c r="C19" s="63"/>
      <c r="D19" s="63"/>
      <c r="E19" s="63"/>
      <c r="F19" s="63"/>
      <c r="G19" s="63"/>
      <c r="H19" s="64"/>
      <c r="V19" s="9"/>
      <c r="W19" s="9"/>
    </row>
    <row r="20" spans="2:38" x14ac:dyDescent="0.25">
      <c r="B20" s="65"/>
      <c r="C20" s="66"/>
      <c r="D20" s="66"/>
      <c r="E20" s="66"/>
      <c r="F20" s="66"/>
      <c r="G20" s="66"/>
      <c r="H20" s="67"/>
      <c r="V20" s="9"/>
      <c r="W20" s="9"/>
    </row>
    <row r="21" spans="2:38" x14ac:dyDescent="0.25">
      <c r="B21" s="65"/>
      <c r="C21" s="66"/>
      <c r="D21" s="66"/>
      <c r="E21" s="66"/>
      <c r="F21" s="66"/>
      <c r="G21" s="66"/>
      <c r="H21" s="67"/>
      <c r="V21" s="9"/>
      <c r="W21" s="9"/>
    </row>
    <row r="22" spans="2:38" x14ac:dyDescent="0.25">
      <c r="B22" s="65"/>
      <c r="C22" s="66"/>
      <c r="D22" s="66"/>
      <c r="E22" s="66"/>
      <c r="F22" s="66"/>
      <c r="G22" s="66"/>
      <c r="H22" s="67"/>
      <c r="V22" s="9"/>
      <c r="W22" s="9"/>
      <c r="X22" s="4"/>
      <c r="Y22" s="4"/>
    </row>
    <row r="23" spans="2:38" x14ac:dyDescent="0.25">
      <c r="B23" s="65"/>
      <c r="C23" s="66"/>
      <c r="D23" s="66"/>
      <c r="E23" s="66"/>
      <c r="F23" s="66"/>
      <c r="G23" s="66"/>
      <c r="H23" s="67"/>
      <c r="V23" s="9"/>
      <c r="W23" s="9"/>
      <c r="X23" s="4"/>
      <c r="Y23" s="4"/>
    </row>
    <row r="24" spans="2:38" ht="15.75" x14ac:dyDescent="0.25">
      <c r="B24" s="65"/>
      <c r="C24" s="66"/>
      <c r="D24" s="66"/>
      <c r="E24" s="66"/>
      <c r="F24" s="66"/>
      <c r="G24" s="66"/>
      <c r="H24" s="67"/>
      <c r="N24" s="10"/>
      <c r="V24" s="9"/>
      <c r="W24" s="9"/>
      <c r="AA24" s="10"/>
    </row>
    <row r="25" spans="2:38" s="4" customFormat="1" x14ac:dyDescent="0.25">
      <c r="B25" s="65"/>
      <c r="C25" s="66"/>
      <c r="D25" s="66"/>
      <c r="E25" s="66"/>
      <c r="F25" s="66"/>
      <c r="G25" s="66"/>
      <c r="H25" s="67"/>
      <c r="N25" s="11"/>
      <c r="V25" s="9"/>
      <c r="W25" s="9"/>
      <c r="AA25" s="12"/>
    </row>
    <row r="26" spans="2:38" x14ac:dyDescent="0.25">
      <c r="B26" s="65"/>
      <c r="C26" s="66"/>
      <c r="D26" s="66"/>
      <c r="E26" s="66"/>
      <c r="F26" s="66"/>
      <c r="G26" s="66"/>
      <c r="H26" s="67"/>
      <c r="N26" s="13"/>
      <c r="V26" s="9"/>
      <c r="W26" s="9"/>
      <c r="X26" s="14"/>
      <c r="Y26" s="14"/>
      <c r="AA26" s="13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2:38" x14ac:dyDescent="0.25">
      <c r="B27" s="65"/>
      <c r="C27" s="66"/>
      <c r="D27" s="66"/>
      <c r="E27" s="66"/>
      <c r="F27" s="66"/>
      <c r="G27" s="66"/>
      <c r="H27" s="67"/>
      <c r="N27" s="13"/>
      <c r="V27" s="9"/>
      <c r="W27" s="9"/>
      <c r="X27" s="14"/>
      <c r="Y27" s="14"/>
      <c r="AA27" s="13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2:38" x14ac:dyDescent="0.25">
      <c r="B28" s="65"/>
      <c r="C28" s="66"/>
      <c r="D28" s="66"/>
      <c r="E28" s="66"/>
      <c r="F28" s="66"/>
      <c r="G28" s="66"/>
      <c r="H28" s="67"/>
      <c r="N28" s="13"/>
      <c r="V28" s="9"/>
      <c r="W28" s="9"/>
      <c r="X28" s="14"/>
      <c r="Y28" s="14"/>
      <c r="AA28" s="13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2:38" x14ac:dyDescent="0.25">
      <c r="B29" s="65"/>
      <c r="C29" s="66"/>
      <c r="D29" s="66"/>
      <c r="E29" s="66"/>
      <c r="F29" s="66"/>
      <c r="G29" s="66"/>
      <c r="H29" s="67"/>
      <c r="N29" s="13"/>
      <c r="V29" s="9"/>
      <c r="W29" s="9"/>
      <c r="X29" s="14"/>
      <c r="Y29" s="14"/>
      <c r="AA29" s="13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2:38" x14ac:dyDescent="0.25">
      <c r="B30" s="65"/>
      <c r="C30" s="66"/>
      <c r="D30" s="66"/>
      <c r="E30" s="66"/>
      <c r="F30" s="66"/>
      <c r="G30" s="66"/>
      <c r="H30" s="67"/>
      <c r="N30" s="13"/>
      <c r="V30" s="9"/>
      <c r="W30" s="9"/>
      <c r="X30" s="14"/>
      <c r="Y30" s="14"/>
      <c r="AA30" s="13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2:38" x14ac:dyDescent="0.25">
      <c r="B31" s="65"/>
      <c r="C31" s="66"/>
      <c r="D31" s="66"/>
      <c r="E31" s="66"/>
      <c r="F31" s="66"/>
      <c r="G31" s="66"/>
      <c r="H31" s="67"/>
      <c r="N31" s="13"/>
      <c r="V31" s="9"/>
      <c r="W31" s="9"/>
      <c r="X31" s="14"/>
      <c r="Y31" s="14"/>
      <c r="AA31" s="13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2:38" x14ac:dyDescent="0.25">
      <c r="B32" s="65"/>
      <c r="C32" s="66"/>
      <c r="D32" s="66"/>
      <c r="E32" s="66"/>
      <c r="F32" s="66"/>
      <c r="G32" s="66"/>
      <c r="H32" s="67"/>
      <c r="N32" s="13"/>
      <c r="V32" s="9"/>
      <c r="W32" s="9"/>
      <c r="X32" s="14"/>
      <c r="Y32" s="14"/>
      <c r="AA32" s="13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2:88" x14ac:dyDescent="0.25">
      <c r="B33" s="68"/>
      <c r="C33" s="69"/>
      <c r="D33" s="69"/>
      <c r="E33" s="69"/>
      <c r="F33" s="69"/>
      <c r="G33" s="69"/>
      <c r="H33" s="70"/>
      <c r="N33" s="13"/>
      <c r="O33" s="9"/>
      <c r="P33" s="9"/>
      <c r="Q33" s="9"/>
      <c r="R33" s="9"/>
      <c r="S33" s="9"/>
      <c r="T33" s="9"/>
      <c r="U33" s="9"/>
      <c r="V33" s="9"/>
      <c r="W33" s="9"/>
      <c r="X33" s="14"/>
      <c r="Y33" s="14"/>
      <c r="AA33" s="13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2:88" x14ac:dyDescent="0.25">
      <c r="N34" s="13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AA34" s="13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2:88" x14ac:dyDescent="0.25">
      <c r="N35" s="13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AA35" s="13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2:88" ht="23.25" x14ac:dyDescent="0.35">
      <c r="B36" s="5" t="s">
        <v>16</v>
      </c>
      <c r="C36" s="15"/>
      <c r="N36" s="13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AA36" s="13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2:88" x14ac:dyDescent="0.25">
      <c r="N37" s="13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AA37" s="13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9" spans="2:88" s="17" customFormat="1" x14ac:dyDescent="0.25">
      <c r="B39" s="16"/>
      <c r="C39" s="16">
        <v>1990</v>
      </c>
      <c r="D39" s="16">
        <v>1991</v>
      </c>
      <c r="E39" s="16">
        <v>1992</v>
      </c>
      <c r="F39" s="16">
        <v>1993</v>
      </c>
      <c r="G39" s="16">
        <v>1994</v>
      </c>
      <c r="H39" s="16">
        <v>1995</v>
      </c>
      <c r="I39" s="16">
        <v>1996</v>
      </c>
      <c r="J39" s="16">
        <v>1997</v>
      </c>
      <c r="K39" s="16">
        <v>1998</v>
      </c>
      <c r="L39" s="16">
        <v>1999</v>
      </c>
      <c r="M39" s="16">
        <v>2000</v>
      </c>
      <c r="N39" s="16">
        <v>2001</v>
      </c>
      <c r="O39" s="16">
        <v>2002</v>
      </c>
      <c r="P39" s="16">
        <v>2003</v>
      </c>
      <c r="Q39" s="16">
        <v>2004</v>
      </c>
      <c r="R39" s="16">
        <v>2005</v>
      </c>
      <c r="S39" s="16">
        <v>2006</v>
      </c>
      <c r="T39" s="16">
        <v>2007</v>
      </c>
      <c r="U39" s="16">
        <v>2008</v>
      </c>
      <c r="V39" s="16">
        <v>2009</v>
      </c>
      <c r="W39" s="16">
        <v>2010</v>
      </c>
      <c r="X39" s="16">
        <v>2011</v>
      </c>
      <c r="Y39" s="16">
        <v>2012</v>
      </c>
      <c r="Z39" s="16">
        <v>2013</v>
      </c>
      <c r="AA39" s="16"/>
      <c r="AB39" s="16">
        <v>2015</v>
      </c>
      <c r="AC39" s="16"/>
      <c r="AD39" s="16"/>
      <c r="AE39" s="16"/>
      <c r="AF39" s="16"/>
      <c r="AG39" s="16">
        <v>2020</v>
      </c>
      <c r="AH39" s="16"/>
      <c r="AI39" s="16"/>
      <c r="AJ39" s="16"/>
      <c r="AK39" s="16"/>
      <c r="AL39" s="16">
        <v>2025</v>
      </c>
      <c r="AM39" s="16"/>
      <c r="AN39" s="16"/>
      <c r="AO39" s="16"/>
      <c r="AP39" s="16"/>
      <c r="AQ39" s="16">
        <v>2030</v>
      </c>
      <c r="AR39" s="16"/>
      <c r="AS39" s="16"/>
      <c r="AT39" s="16"/>
      <c r="AU39" s="16"/>
      <c r="AV39" s="16">
        <v>2035</v>
      </c>
      <c r="AW39" s="16"/>
      <c r="AX39" s="16"/>
      <c r="AY39" s="16"/>
      <c r="AZ39" s="16"/>
      <c r="BA39" s="16">
        <v>2040</v>
      </c>
      <c r="BB39" s="16"/>
      <c r="BC39" s="16"/>
      <c r="BD39" s="16"/>
      <c r="BE39" s="16"/>
      <c r="BF39" s="16">
        <v>2045</v>
      </c>
      <c r="BG39" s="16"/>
      <c r="BH39" s="16"/>
      <c r="BI39" s="16"/>
      <c r="BJ39" s="16"/>
      <c r="BK39" s="16">
        <v>2050</v>
      </c>
      <c r="BW39" s="13"/>
      <c r="CJ39" s="13"/>
    </row>
    <row r="40" spans="2:88" x14ac:dyDescent="0.25">
      <c r="B40" s="6" t="s">
        <v>50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9"/>
      <c r="X40" s="19"/>
      <c r="Y40" s="19"/>
      <c r="Z40" s="19">
        <f>Z42</f>
        <v>0.90404734098702411</v>
      </c>
      <c r="AA40" s="19"/>
      <c r="AB40" s="19">
        <f>AB49/$C51</f>
        <v>0.87819982811214148</v>
      </c>
      <c r="AC40" s="19"/>
      <c r="AD40" s="19"/>
      <c r="AE40" s="19"/>
      <c r="AF40" s="19"/>
      <c r="AG40" s="19">
        <f>AG49/$C51</f>
        <v>0.82622086913898662</v>
      </c>
      <c r="AH40" s="19"/>
      <c r="AI40" s="19"/>
      <c r="AJ40" s="19"/>
      <c r="AK40" s="19"/>
      <c r="AL40" s="19">
        <f>AL49/$C51</f>
        <v>0.82245709534398148</v>
      </c>
      <c r="AM40" s="19"/>
      <c r="AN40" s="19"/>
      <c r="AO40" s="19"/>
      <c r="AP40" s="19"/>
      <c r="AQ40" s="19">
        <f>AQ49/$C51</f>
        <v>0.72677437487818852</v>
      </c>
      <c r="AR40" s="19"/>
      <c r="AS40" s="19"/>
      <c r="AT40" s="19"/>
      <c r="AU40" s="19"/>
      <c r="AV40" s="19">
        <f>AV49/$C51</f>
        <v>0.69018166653384039</v>
      </c>
      <c r="AW40" s="19"/>
      <c r="AX40" s="19"/>
      <c r="AY40" s="19"/>
      <c r="AZ40" s="19"/>
      <c r="BA40" s="19">
        <f>BA49/$C51</f>
        <v>0.65257243684337352</v>
      </c>
      <c r="BB40" s="19"/>
      <c r="BC40" s="19"/>
      <c r="BD40" s="19"/>
      <c r="BE40" s="19"/>
      <c r="BF40" s="19">
        <f>BF49/$C51</f>
        <v>0.62763399977897949</v>
      </c>
      <c r="BG40" s="19"/>
      <c r="BH40" s="19"/>
      <c r="BI40" s="19"/>
      <c r="BJ40" s="19"/>
      <c r="BK40" s="19">
        <f>BK49/$C51</f>
        <v>0.57603844080905109</v>
      </c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W40" s="13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J40" s="4"/>
    </row>
    <row r="41" spans="2:88" x14ac:dyDescent="0.25">
      <c r="B41" s="6" t="s">
        <v>49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9"/>
      <c r="X41" s="19"/>
      <c r="Y41" s="19"/>
      <c r="Z41" s="19">
        <f>Z42</f>
        <v>0.90404734098702411</v>
      </c>
      <c r="AA41" s="19"/>
      <c r="AB41" s="19">
        <f>AB50/$C51</f>
        <v>0.87118177145823961</v>
      </c>
      <c r="AC41" s="19"/>
      <c r="AD41" s="19"/>
      <c r="AE41" s="19"/>
      <c r="AF41" s="19"/>
      <c r="AG41" s="19">
        <f>AG50/$C51</f>
        <v>0.77730357143622808</v>
      </c>
      <c r="AH41" s="19"/>
      <c r="AI41" s="19"/>
      <c r="AJ41" s="19"/>
      <c r="AK41" s="19"/>
      <c r="AL41" s="19">
        <f>AL50/$C51</f>
        <v>0.70275956132993544</v>
      </c>
      <c r="AM41" s="19"/>
      <c r="AN41" s="19"/>
      <c r="AO41" s="19"/>
      <c r="AP41" s="19"/>
      <c r="AQ41" s="19">
        <f>AQ50/$C51</f>
        <v>0.56436995555455816</v>
      </c>
      <c r="AR41" s="19"/>
      <c r="AS41" s="19"/>
      <c r="AT41" s="19"/>
      <c r="AU41" s="19"/>
      <c r="AV41" s="19">
        <f>AV50/$C51</f>
        <v>0.44118711696658625</v>
      </c>
      <c r="AW41" s="19"/>
      <c r="AX41" s="19"/>
      <c r="AY41" s="19"/>
      <c r="AZ41" s="19"/>
      <c r="BA41" s="19">
        <f>BA50/$C51</f>
        <v>0.32729035792886979</v>
      </c>
      <c r="BB41" s="19"/>
      <c r="BC41" s="19"/>
      <c r="BD41" s="19"/>
      <c r="BE41" s="19"/>
      <c r="BF41" s="19">
        <f>BF50/$C51</f>
        <v>0.21527195174825581</v>
      </c>
      <c r="BG41" s="19"/>
      <c r="BH41" s="19"/>
      <c r="BI41" s="19"/>
      <c r="BJ41" s="19"/>
      <c r="BK41" s="19">
        <f>BK50/$C51</f>
        <v>0.14404087837875182</v>
      </c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W41" s="13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J41" s="4"/>
    </row>
    <row r="42" spans="2:88" x14ac:dyDescent="0.25">
      <c r="B42" s="6" t="s">
        <v>20</v>
      </c>
      <c r="C42" s="19">
        <f>C51/$C51</f>
        <v>1</v>
      </c>
      <c r="D42" s="19">
        <f t="shared" ref="D42:Z42" si="0">D51/$C51</f>
        <v>1.0484299687253757</v>
      </c>
      <c r="E42" s="19">
        <f t="shared" si="0"/>
        <v>1.0411937390571728</v>
      </c>
      <c r="F42" s="19">
        <f t="shared" si="0"/>
        <v>1.0737795280032949</v>
      </c>
      <c r="G42" s="19">
        <f t="shared" si="0"/>
        <v>1.1469395814879801</v>
      </c>
      <c r="H42" s="19">
        <f t="shared" si="0"/>
        <v>1.1100836685529234</v>
      </c>
      <c r="I42" s="19">
        <f t="shared" si="0"/>
        <v>1.2382517052474795</v>
      </c>
      <c r="J42" s="19">
        <f t="shared" si="0"/>
        <v>1.1687671253486189</v>
      </c>
      <c r="K42" s="19">
        <f t="shared" si="0"/>
        <v>1.1537733595867163</v>
      </c>
      <c r="L42" s="19">
        <f t="shared" si="0"/>
        <v>1.1380273479005758</v>
      </c>
      <c r="M42" s="19">
        <f t="shared" si="0"/>
        <v>1.0692009831854232</v>
      </c>
      <c r="N42" s="19">
        <f t="shared" si="0"/>
        <v>1.1012302041783502</v>
      </c>
      <c r="O42" s="19">
        <f t="shared" si="0"/>
        <v>1.1071188793040223</v>
      </c>
      <c r="P42" s="19">
        <f t="shared" si="0"/>
        <v>1.1930747299907287</v>
      </c>
      <c r="Q42" s="19">
        <f t="shared" si="0"/>
        <v>1.1463061904197722</v>
      </c>
      <c r="R42" s="19">
        <f t="shared" si="0"/>
        <v>1.058211140386015</v>
      </c>
      <c r="S42" s="19">
        <f t="shared" si="0"/>
        <v>1.148934349617577</v>
      </c>
      <c r="T42" s="19">
        <f t="shared" si="0"/>
        <v>1.1147847354257054</v>
      </c>
      <c r="U42" s="19">
        <f t="shared" si="0"/>
        <v>1.0435399940948695</v>
      </c>
      <c r="V42" s="19">
        <f t="shared" si="0"/>
        <v>1.0035604739901569</v>
      </c>
      <c r="W42" s="19">
        <f t="shared" si="0"/>
        <v>1.0783924880722007</v>
      </c>
      <c r="X42" s="19">
        <f t="shared" si="0"/>
        <v>0.9864735740220224</v>
      </c>
      <c r="Y42" s="19">
        <f t="shared" si="0"/>
        <v>0.90485102605984569</v>
      </c>
      <c r="Z42" s="19">
        <f t="shared" si="0"/>
        <v>0.90404734098702411</v>
      </c>
      <c r="AA42" s="19"/>
      <c r="AD42" s="13"/>
      <c r="AE42" s="14"/>
      <c r="AF42" s="14"/>
      <c r="AH42" s="14"/>
      <c r="AI42" s="14"/>
      <c r="AJ42" s="14"/>
      <c r="AK42" s="14"/>
      <c r="AM42" s="14"/>
      <c r="AN42" s="14"/>
      <c r="AO42" s="14"/>
      <c r="AR42" s="14"/>
      <c r="AS42" s="14"/>
      <c r="AT42" s="14"/>
      <c r="AU42" s="14"/>
      <c r="AW42" s="14"/>
      <c r="AX42" s="14"/>
      <c r="AY42" s="14"/>
      <c r="AZ42" s="14"/>
      <c r="BB42" s="14"/>
      <c r="BD42" s="4"/>
    </row>
    <row r="43" spans="2:88" x14ac:dyDescent="0.25">
      <c r="B43" s="6" t="s">
        <v>21</v>
      </c>
      <c r="C43" s="19">
        <f>C52/$C52</f>
        <v>1</v>
      </c>
      <c r="D43" s="19">
        <f t="shared" ref="D43:Z43" si="1">D52/$C52</f>
        <v>1.0070402890072698</v>
      </c>
      <c r="E43" s="19">
        <f t="shared" si="1"/>
        <v>1.0048674518352112</v>
      </c>
      <c r="F43" s="19">
        <f t="shared" si="1"/>
        <v>1.007878098691015</v>
      </c>
      <c r="G43" s="19">
        <f t="shared" si="1"/>
        <v>1.0152409073553019</v>
      </c>
      <c r="H43" s="19">
        <f t="shared" si="1"/>
        <v>1.0421652746421701</v>
      </c>
      <c r="I43" s="19">
        <f t="shared" si="1"/>
        <v>1.0744936997453207</v>
      </c>
      <c r="J43" s="19">
        <f t="shared" si="1"/>
        <v>1.084669750992582</v>
      </c>
      <c r="K43" s="19">
        <f t="shared" si="1"/>
        <v>1.0904727878673297</v>
      </c>
      <c r="L43" s="19">
        <f t="shared" si="1"/>
        <v>1.1004991640438777</v>
      </c>
      <c r="M43" s="19">
        <f t="shared" si="1"/>
        <v>1.1268767307628149</v>
      </c>
      <c r="N43" s="19">
        <f t="shared" si="1"/>
        <v>1.1334693847288797</v>
      </c>
      <c r="O43" s="19">
        <f t="shared" si="1"/>
        <v>1.1533567067406612</v>
      </c>
      <c r="P43" s="19">
        <f t="shared" si="1"/>
        <v>1.2028880337793004</v>
      </c>
      <c r="Q43" s="19">
        <f t="shared" si="1"/>
        <v>1.2646310857049652</v>
      </c>
      <c r="R43" s="19">
        <f t="shared" si="1"/>
        <v>1.304548453944564</v>
      </c>
      <c r="S43" s="19">
        <f t="shared" si="1"/>
        <v>1.3487994483801728</v>
      </c>
      <c r="T43" s="19">
        <f t="shared" si="1"/>
        <v>1.3949684153163473</v>
      </c>
      <c r="U43" s="19">
        <f t="shared" si="1"/>
        <v>1.4134247880452715</v>
      </c>
      <c r="V43" s="19"/>
      <c r="W43" s="19">
        <f t="shared" si="1"/>
        <v>1.4580970844753853</v>
      </c>
      <c r="X43" s="19"/>
      <c r="Y43" s="19"/>
      <c r="Z43" s="19">
        <f t="shared" si="1"/>
        <v>1.5690772725025142</v>
      </c>
      <c r="AA43" s="19"/>
      <c r="AD43" s="13"/>
      <c r="AE43" s="14"/>
      <c r="AF43" s="14"/>
      <c r="AH43" s="14"/>
      <c r="AI43" s="14"/>
      <c r="AJ43" s="14"/>
      <c r="AK43" s="14"/>
      <c r="AM43" s="14"/>
      <c r="AN43" s="14"/>
      <c r="AO43" s="14"/>
      <c r="AR43" s="14"/>
      <c r="AS43" s="14"/>
      <c r="AT43" s="14"/>
      <c r="AU43" s="14"/>
      <c r="AW43" s="14"/>
      <c r="AX43" s="14"/>
      <c r="AY43" s="14"/>
      <c r="AZ43" s="14"/>
      <c r="BB43" s="14"/>
      <c r="BD43" s="4"/>
    </row>
    <row r="44" spans="2:88" x14ac:dyDescent="0.25">
      <c r="B44" s="6" t="s">
        <v>47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W44" s="19"/>
      <c r="X44" s="19"/>
      <c r="Y44" s="19"/>
      <c r="Z44" s="19">
        <f>Z43</f>
        <v>1.5690772725025142</v>
      </c>
      <c r="AA44" s="19"/>
      <c r="AB44" s="19">
        <f>AB53/$C52</f>
        <v>1.6584285246775781</v>
      </c>
      <c r="AC44" s="19"/>
      <c r="AD44" s="19"/>
      <c r="AE44" s="19"/>
      <c r="AF44" s="19"/>
      <c r="AG44" s="19">
        <f>AG53/$C52</f>
        <v>1.7331888439361105</v>
      </c>
      <c r="AH44" s="19"/>
      <c r="AI44" s="19"/>
      <c r="AJ44" s="19"/>
      <c r="AK44" s="19"/>
      <c r="AL44" s="19">
        <f>AL53/$C52</f>
        <v>1.7927441697562758</v>
      </c>
      <c r="AM44" s="19"/>
      <c r="AN44" s="19"/>
      <c r="AO44" s="19"/>
      <c r="AP44" s="19"/>
      <c r="AQ44" s="19">
        <f>AQ53/$C52</f>
        <v>1.8291612229305749</v>
      </c>
      <c r="AR44" s="19"/>
      <c r="AS44" s="19"/>
      <c r="AT44" s="19"/>
      <c r="AU44" s="19"/>
      <c r="AV44" s="19">
        <f>AV53/$C52</f>
        <v>1.870619021812205</v>
      </c>
      <c r="AW44" s="19"/>
      <c r="AX44" s="19"/>
      <c r="AY44" s="19"/>
      <c r="AZ44" s="19"/>
      <c r="BA44" s="19">
        <f>BA53/$C52</f>
        <v>1.892689998857745</v>
      </c>
      <c r="BB44" s="19"/>
      <c r="BC44" s="19"/>
      <c r="BD44" s="19"/>
      <c r="BE44" s="19"/>
      <c r="BF44" s="19">
        <f>BF53/$C52</f>
        <v>1.9085245815336245</v>
      </c>
      <c r="BG44" s="19"/>
      <c r="BH44" s="19"/>
      <c r="BI44" s="19"/>
      <c r="BJ44" s="19"/>
      <c r="BK44" s="19">
        <f>BK53/$C52</f>
        <v>1.9178743009883381</v>
      </c>
    </row>
    <row r="45" spans="2:88" x14ac:dyDescent="0.25">
      <c r="B45" s="6" t="s">
        <v>48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W45" s="19"/>
      <c r="X45" s="19"/>
      <c r="Y45" s="19"/>
      <c r="Z45" s="19">
        <f>Z44</f>
        <v>1.5690772725025142</v>
      </c>
      <c r="AA45" s="19"/>
      <c r="AB45" s="19">
        <f>AB54/$C52</f>
        <v>1.6549853203786631</v>
      </c>
      <c r="AC45" s="19"/>
      <c r="AD45" s="19"/>
      <c r="AE45" s="19"/>
      <c r="AF45" s="19"/>
      <c r="AG45" s="19">
        <f>AG54/$C52</f>
        <v>1.6296677203704688</v>
      </c>
      <c r="AH45" s="19"/>
      <c r="AI45" s="19"/>
      <c r="AJ45" s="19"/>
      <c r="AK45" s="19"/>
      <c r="AL45" s="19">
        <f>AL54/$C52</f>
        <v>1.5143184372942868</v>
      </c>
      <c r="AM45" s="19"/>
      <c r="AN45" s="19"/>
      <c r="AO45" s="19"/>
      <c r="AP45" s="19"/>
      <c r="AQ45" s="19">
        <f>AQ54/$C52</f>
        <v>1.3258431095243128</v>
      </c>
      <c r="AR45" s="19"/>
      <c r="AS45" s="19"/>
      <c r="AT45" s="19"/>
      <c r="AU45" s="19"/>
      <c r="AV45" s="19">
        <f>AV54/$C52</f>
        <v>1.1359021721244487</v>
      </c>
      <c r="AW45" s="19"/>
      <c r="AX45" s="19"/>
      <c r="AY45" s="19"/>
      <c r="AZ45" s="19"/>
      <c r="BA45" s="19">
        <f>BA54/$C52</f>
        <v>0.94515754448300648</v>
      </c>
      <c r="BB45" s="19"/>
      <c r="BC45" s="19"/>
      <c r="BD45" s="19"/>
      <c r="BE45" s="19"/>
      <c r="BF45" s="19">
        <f>BF54/$C52</f>
        <v>0.79536883866638752</v>
      </c>
      <c r="BG45" s="19"/>
      <c r="BH45" s="19"/>
      <c r="BI45" s="19"/>
      <c r="BJ45" s="19"/>
      <c r="BK45" s="19">
        <f>BK54/$C52</f>
        <v>0.6895839442090077</v>
      </c>
      <c r="BL45" s="14"/>
      <c r="BM45" s="14"/>
      <c r="BN45" s="14"/>
      <c r="BO45" s="14"/>
      <c r="BP45" s="14"/>
      <c r="BQ45" s="14"/>
      <c r="BR45" s="14"/>
      <c r="BT45" s="13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G45" s="4"/>
    </row>
    <row r="46" spans="2:88" x14ac:dyDescent="0.25">
      <c r="B46" s="7" t="s">
        <v>22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H46" s="19"/>
      <c r="BI46" s="19"/>
      <c r="BJ46" s="14"/>
      <c r="BK46" s="19"/>
      <c r="BL46" s="14"/>
      <c r="BM46" s="14"/>
      <c r="BN46" s="14"/>
      <c r="BO46" s="14"/>
      <c r="BP46" s="14"/>
      <c r="BQ46" s="14"/>
      <c r="BR46" s="14"/>
      <c r="BT46" s="13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G46" s="4"/>
    </row>
    <row r="47" spans="2:88" x14ac:dyDescent="0.25">
      <c r="B47" s="6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H47" s="19"/>
      <c r="BI47" s="19"/>
      <c r="BJ47" s="14"/>
      <c r="BK47" s="19"/>
      <c r="BL47" s="14"/>
      <c r="BM47" s="14"/>
      <c r="BN47" s="14"/>
      <c r="BO47" s="14"/>
      <c r="BP47" s="14"/>
      <c r="BQ47" s="14"/>
      <c r="BR47" s="14"/>
      <c r="BT47" s="13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G47" s="4"/>
    </row>
    <row r="48" spans="2:88" x14ac:dyDescent="0.25">
      <c r="B48" s="16"/>
      <c r="C48" s="16">
        <v>1990</v>
      </c>
      <c r="D48" s="16">
        <v>1991</v>
      </c>
      <c r="E48" s="16">
        <v>1992</v>
      </c>
      <c r="F48" s="16">
        <v>1993</v>
      </c>
      <c r="G48" s="16">
        <v>1994</v>
      </c>
      <c r="H48" s="16">
        <v>1995</v>
      </c>
      <c r="I48" s="16">
        <v>1996</v>
      </c>
      <c r="J48" s="16">
        <v>1997</v>
      </c>
      <c r="K48" s="16">
        <v>1998</v>
      </c>
      <c r="L48" s="16">
        <v>1999</v>
      </c>
      <c r="M48" s="16">
        <v>2000</v>
      </c>
      <c r="N48" s="16">
        <v>2001</v>
      </c>
      <c r="O48" s="16">
        <v>2002</v>
      </c>
      <c r="P48" s="16">
        <v>2003</v>
      </c>
      <c r="Q48" s="16">
        <v>2004</v>
      </c>
      <c r="R48" s="16">
        <v>2005</v>
      </c>
      <c r="S48" s="16">
        <v>2006</v>
      </c>
      <c r="T48" s="16">
        <v>2007</v>
      </c>
      <c r="U48" s="16">
        <v>2008</v>
      </c>
      <c r="V48" s="16">
        <v>2009</v>
      </c>
      <c r="W48" s="16">
        <v>2010</v>
      </c>
      <c r="X48" s="16">
        <v>2011</v>
      </c>
      <c r="Y48" s="16">
        <v>2012</v>
      </c>
      <c r="Z48" s="16">
        <v>2013</v>
      </c>
      <c r="AA48" s="16"/>
      <c r="AB48" s="16">
        <v>2015</v>
      </c>
      <c r="AC48" s="16"/>
      <c r="AD48" s="16"/>
      <c r="AE48" s="16"/>
      <c r="AF48" s="16"/>
      <c r="AG48" s="16">
        <v>2020</v>
      </c>
      <c r="AH48" s="16"/>
      <c r="AI48" s="16"/>
      <c r="AJ48" s="16"/>
      <c r="AK48" s="16"/>
      <c r="AL48" s="16">
        <v>2025</v>
      </c>
      <c r="AM48" s="16"/>
      <c r="AN48" s="16"/>
      <c r="AO48" s="16"/>
      <c r="AP48" s="16"/>
      <c r="AQ48" s="16">
        <v>2030</v>
      </c>
      <c r="AR48" s="16"/>
      <c r="AS48" s="16"/>
      <c r="AT48" s="16"/>
      <c r="AU48" s="16"/>
      <c r="AV48" s="16">
        <v>2035</v>
      </c>
      <c r="AW48" s="16"/>
      <c r="AX48" s="16"/>
      <c r="AY48" s="16"/>
      <c r="AZ48" s="16"/>
      <c r="BA48" s="16">
        <v>2040</v>
      </c>
      <c r="BB48" s="16"/>
      <c r="BC48" s="16"/>
      <c r="BD48" s="16"/>
      <c r="BE48" s="16"/>
      <c r="BF48" s="16">
        <v>2045</v>
      </c>
      <c r="BG48" s="16"/>
      <c r="BH48" s="16"/>
      <c r="BI48" s="16"/>
      <c r="BJ48" s="16"/>
      <c r="BK48" s="16">
        <v>2050</v>
      </c>
      <c r="BL48" s="14"/>
      <c r="BM48" s="14"/>
      <c r="BN48" s="14"/>
      <c r="BO48" s="14"/>
      <c r="BP48" s="14"/>
      <c r="BQ48" s="14"/>
      <c r="BR48" s="14"/>
      <c r="BT48" s="13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G48" s="4"/>
    </row>
    <row r="49" spans="2:85" x14ac:dyDescent="0.25">
      <c r="B49" s="6" t="s">
        <v>17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9"/>
      <c r="X49" s="19"/>
      <c r="Y49" s="19"/>
      <c r="Z49" s="19">
        <v>192.28761485751247</v>
      </c>
      <c r="AA49" s="19"/>
      <c r="AB49" s="19">
        <v>186.78994192007127</v>
      </c>
      <c r="AC49" s="19"/>
      <c r="AD49" s="19"/>
      <c r="AE49" s="19"/>
      <c r="AF49" s="19"/>
      <c r="AG49" s="19">
        <v>175.73420447073354</v>
      </c>
      <c r="AH49" s="19"/>
      <c r="AI49" s="19"/>
      <c r="AJ49" s="19"/>
      <c r="AK49" s="19"/>
      <c r="AL49" s="19">
        <v>174.9336633341216</v>
      </c>
      <c r="AM49" s="19"/>
      <c r="AN49" s="19"/>
      <c r="AO49" s="19"/>
      <c r="AP49" s="19"/>
      <c r="AQ49" s="19">
        <v>154.58229314884113</v>
      </c>
      <c r="AR49" s="19"/>
      <c r="AS49" s="19"/>
      <c r="AT49" s="19"/>
      <c r="AU49" s="19"/>
      <c r="AV49" s="19">
        <v>146.79915581774833</v>
      </c>
      <c r="AW49" s="19"/>
      <c r="AX49" s="19"/>
      <c r="AY49" s="19"/>
      <c r="AZ49" s="19"/>
      <c r="BA49" s="19">
        <v>138.79980805581289</v>
      </c>
      <c r="BB49" s="19"/>
      <c r="BC49" s="19"/>
      <c r="BD49" s="19"/>
      <c r="BE49" s="19"/>
      <c r="BF49" s="19">
        <v>133.49549227058972</v>
      </c>
      <c r="BG49" s="19"/>
      <c r="BH49" s="19"/>
      <c r="BI49" s="19"/>
      <c r="BJ49" s="19"/>
      <c r="BK49" s="19">
        <v>122.52130262169825</v>
      </c>
      <c r="BL49" s="14"/>
      <c r="BM49" s="14"/>
      <c r="BN49" s="14"/>
      <c r="BO49" s="14"/>
      <c r="BP49" s="14"/>
      <c r="BQ49" s="14"/>
      <c r="BR49" s="14"/>
      <c r="BT49" s="13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G49" s="4"/>
    </row>
    <row r="50" spans="2:85" x14ac:dyDescent="0.25">
      <c r="B50" s="6" t="s">
        <v>19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9"/>
      <c r="X50" s="19"/>
      <c r="Y50" s="19"/>
      <c r="Z50" s="19">
        <v>192.28761485751247</v>
      </c>
      <c r="AA50" s="19"/>
      <c r="AB50" s="19">
        <v>185.2972265347903</v>
      </c>
      <c r="AC50" s="19"/>
      <c r="AD50" s="19"/>
      <c r="AE50" s="19"/>
      <c r="AF50" s="19"/>
      <c r="AG50" s="19">
        <v>165.32967135162852</v>
      </c>
      <c r="AH50" s="19"/>
      <c r="AI50" s="19"/>
      <c r="AJ50" s="19"/>
      <c r="AK50" s="19"/>
      <c r="AL50" s="19">
        <v>149.47442876045648</v>
      </c>
      <c r="AM50" s="19"/>
      <c r="AN50" s="19"/>
      <c r="AO50" s="19"/>
      <c r="AP50" s="19"/>
      <c r="AQ50" s="19">
        <v>120.03945781461452</v>
      </c>
      <c r="AR50" s="19"/>
      <c r="AS50" s="19"/>
      <c r="AT50" s="19"/>
      <c r="AU50" s="19"/>
      <c r="AV50" s="19">
        <v>93.838911505171808</v>
      </c>
      <c r="AW50" s="19"/>
      <c r="AX50" s="19"/>
      <c r="AY50" s="19"/>
      <c r="AZ50" s="19"/>
      <c r="BA50" s="19">
        <v>69.61348088618206</v>
      </c>
      <c r="BB50" s="19"/>
      <c r="BC50" s="19"/>
      <c r="BD50" s="19"/>
      <c r="BE50" s="19"/>
      <c r="BF50" s="19">
        <v>45.787569157827711</v>
      </c>
      <c r="BG50" s="19"/>
      <c r="BH50" s="19"/>
      <c r="BI50" s="19"/>
      <c r="BJ50" s="19"/>
      <c r="BK50" s="19">
        <v>30.636976283998347</v>
      </c>
      <c r="BL50" s="14"/>
      <c r="BM50" s="14"/>
      <c r="BN50" s="14"/>
      <c r="BO50" s="14"/>
      <c r="BP50" s="14"/>
      <c r="BQ50" s="14"/>
      <c r="BR50" s="14"/>
      <c r="BT50" s="13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G50" s="4"/>
    </row>
    <row r="51" spans="2:85" x14ac:dyDescent="0.25">
      <c r="B51" s="6" t="s">
        <v>20</v>
      </c>
      <c r="C51" s="19">
        <v>212.69639999999998</v>
      </c>
      <c r="D51" s="19">
        <v>222.99727999999999</v>
      </c>
      <c r="E51" s="19">
        <v>221.45816000000002</v>
      </c>
      <c r="F51" s="19">
        <v>228.38903999999999</v>
      </c>
      <c r="G51" s="19">
        <v>243.94992000000002</v>
      </c>
      <c r="H51" s="19">
        <v>236.11079999999998</v>
      </c>
      <c r="I51" s="19">
        <v>263.37167999999997</v>
      </c>
      <c r="J51" s="19">
        <v>248.59255999999999</v>
      </c>
      <c r="K51" s="19">
        <v>245.40344000000002</v>
      </c>
      <c r="L51" s="19">
        <v>242.05432000000002</v>
      </c>
      <c r="M51" s="19">
        <v>227.41520000000003</v>
      </c>
      <c r="N51" s="19">
        <v>234.22770000000003</v>
      </c>
      <c r="O51" s="19">
        <v>235.48020000000002</v>
      </c>
      <c r="P51" s="19">
        <v>253.7627</v>
      </c>
      <c r="Q51" s="19">
        <v>243.8152</v>
      </c>
      <c r="R51" s="19">
        <v>225.07769999999999</v>
      </c>
      <c r="S51" s="19">
        <v>244.3742</v>
      </c>
      <c r="T51" s="19">
        <v>237.11069999999998</v>
      </c>
      <c r="U51" s="19">
        <v>221.9572</v>
      </c>
      <c r="V51" s="19">
        <v>213.4537</v>
      </c>
      <c r="W51" s="19">
        <v>229.37019999999998</v>
      </c>
      <c r="X51" s="19">
        <v>209.81937788961767</v>
      </c>
      <c r="Y51" s="19">
        <v>192.45855577923535</v>
      </c>
      <c r="Z51" s="19">
        <v>192.28761485751247</v>
      </c>
      <c r="AA51" s="19"/>
      <c r="AD51" s="13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Q51" s="13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D51" s="4"/>
      <c r="BL51" s="14"/>
      <c r="BM51" s="14"/>
      <c r="BN51" s="14"/>
      <c r="BO51" s="14"/>
      <c r="BP51" s="14"/>
      <c r="BQ51" s="14"/>
      <c r="BR51" s="14"/>
      <c r="BT51" s="13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G51" s="4"/>
    </row>
    <row r="52" spans="2:85" x14ac:dyDescent="0.25">
      <c r="B52" s="6" t="s">
        <v>21</v>
      </c>
      <c r="C52" s="19">
        <v>21580.079999999998</v>
      </c>
      <c r="D52" s="19">
        <v>21732.010000000002</v>
      </c>
      <c r="E52" s="19">
        <v>21685.120000000003</v>
      </c>
      <c r="F52" s="19">
        <v>21750.089999999997</v>
      </c>
      <c r="G52" s="19">
        <v>21908.980000000003</v>
      </c>
      <c r="H52" s="19">
        <v>22490.01</v>
      </c>
      <c r="I52" s="19">
        <v>23187.66</v>
      </c>
      <c r="J52" s="19">
        <v>23407.26</v>
      </c>
      <c r="K52" s="19">
        <v>23532.49</v>
      </c>
      <c r="L52" s="19">
        <v>23748.86</v>
      </c>
      <c r="M52" s="19">
        <v>24318.090000000004</v>
      </c>
      <c r="N52" s="19">
        <v>24460.36</v>
      </c>
      <c r="O52" s="19">
        <v>24889.530000000002</v>
      </c>
      <c r="P52" s="19">
        <v>25958.420000000002</v>
      </c>
      <c r="Q52" s="19">
        <v>27290.840000000004</v>
      </c>
      <c r="R52" s="19">
        <v>28152.260000000002</v>
      </c>
      <c r="S52" s="19">
        <v>29107.199999999997</v>
      </c>
      <c r="T52" s="19">
        <v>30103.53</v>
      </c>
      <c r="U52" s="19">
        <v>30501.82</v>
      </c>
      <c r="W52" s="19">
        <v>31465.85173074557</v>
      </c>
      <c r="X52" s="19"/>
      <c r="Y52" s="19"/>
      <c r="Z52" s="19">
        <v>33860.813066786053</v>
      </c>
      <c r="AA52" s="19"/>
      <c r="AD52" s="13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Q52" s="13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D52" s="4"/>
      <c r="BL52" s="14"/>
      <c r="BM52" s="14"/>
      <c r="BN52" s="14"/>
      <c r="BO52" s="14"/>
      <c r="BP52" s="14"/>
      <c r="BQ52" s="14"/>
      <c r="BR52" s="14"/>
      <c r="BT52" s="13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G52" s="4"/>
    </row>
    <row r="53" spans="2:85" x14ac:dyDescent="0.25">
      <c r="B53" s="6" t="s">
        <v>17</v>
      </c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W53" s="19"/>
      <c r="X53" s="19"/>
      <c r="Y53" s="19"/>
      <c r="Z53" s="19">
        <v>33860.813066786053</v>
      </c>
      <c r="AA53" s="19"/>
      <c r="AB53" s="19">
        <v>35789.020236824108</v>
      </c>
      <c r="AC53" s="19"/>
      <c r="AD53" s="19"/>
      <c r="AE53" s="19"/>
      <c r="AF53" s="19"/>
      <c r="AG53" s="19">
        <v>37402.353907248777</v>
      </c>
      <c r="AH53" s="19"/>
      <c r="AI53" s="19"/>
      <c r="AJ53" s="19"/>
      <c r="AK53" s="19"/>
      <c r="AL53" s="19">
        <v>38687.562602874008</v>
      </c>
      <c r="AM53" s="19"/>
      <c r="AN53" s="19"/>
      <c r="AO53" s="19"/>
      <c r="AP53" s="19"/>
      <c r="AQ53" s="19">
        <v>39473.44552373964</v>
      </c>
      <c r="AR53" s="19"/>
      <c r="AS53" s="19"/>
      <c r="AT53" s="19"/>
      <c r="AU53" s="19"/>
      <c r="AV53" s="19">
        <v>40368.108140229124</v>
      </c>
      <c r="AW53" s="19"/>
      <c r="AX53" s="19"/>
      <c r="AY53" s="19"/>
      <c r="AZ53" s="19"/>
      <c r="BA53" s="19">
        <v>40844.401590550042</v>
      </c>
      <c r="BB53" s="19"/>
      <c r="BC53" s="19"/>
      <c r="BD53" s="19"/>
      <c r="BE53" s="19"/>
      <c r="BF53" s="19">
        <v>41186.113151462137</v>
      </c>
      <c r="BG53" s="19"/>
      <c r="BH53" s="19"/>
      <c r="BI53" s="19"/>
      <c r="BJ53" s="19"/>
      <c r="BK53" s="19">
        <v>41387.880845272412</v>
      </c>
      <c r="BL53" s="14"/>
      <c r="BM53" s="14"/>
      <c r="BN53" s="14"/>
      <c r="BO53" s="14"/>
      <c r="BP53" s="14"/>
      <c r="BQ53" s="14"/>
      <c r="BR53" s="14"/>
      <c r="BT53" s="13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G53" s="4"/>
    </row>
    <row r="54" spans="2:85" x14ac:dyDescent="0.25">
      <c r="B54" s="6" t="s">
        <v>18</v>
      </c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W54" s="19"/>
      <c r="X54" s="19"/>
      <c r="Y54" s="19"/>
      <c r="Z54" s="19">
        <v>33860.813066786053</v>
      </c>
      <c r="AA54" s="19"/>
      <c r="AB54" s="19">
        <v>35714.715612597174</v>
      </c>
      <c r="AC54" s="19"/>
      <c r="AD54" s="19"/>
      <c r="AE54" s="19"/>
      <c r="AF54" s="19"/>
      <c r="AG54" s="19">
        <v>35168.359779012346</v>
      </c>
      <c r="AH54" s="19"/>
      <c r="AI54" s="19"/>
      <c r="AJ54" s="19"/>
      <c r="AK54" s="19"/>
      <c r="AL54" s="19">
        <v>32679.113022285692</v>
      </c>
      <c r="AM54" s="19"/>
      <c r="AN54" s="19"/>
      <c r="AO54" s="19"/>
      <c r="AP54" s="19"/>
      <c r="AQ54" s="19">
        <v>28611.80037098343</v>
      </c>
      <c r="AR54" s="19"/>
      <c r="AS54" s="19"/>
      <c r="AT54" s="19"/>
      <c r="AU54" s="19"/>
      <c r="AV54" s="19">
        <v>24512.859746619371</v>
      </c>
      <c r="AW54" s="19"/>
      <c r="AX54" s="19"/>
      <c r="AY54" s="19"/>
      <c r="AZ54" s="19"/>
      <c r="BA54" s="19">
        <v>20396.575422546837</v>
      </c>
      <c r="BB54" s="19"/>
      <c r="BC54" s="19"/>
      <c r="BD54" s="19"/>
      <c r="BE54" s="19"/>
      <c r="BF54" s="19">
        <v>17164.123167927733</v>
      </c>
      <c r="BG54" s="19"/>
      <c r="BH54" s="19"/>
      <c r="BI54" s="19"/>
      <c r="BJ54" s="19"/>
      <c r="BK54" s="19">
        <v>14881.276682745922</v>
      </c>
      <c r="BL54" s="14"/>
      <c r="BM54" s="14"/>
      <c r="BN54" s="14"/>
      <c r="BO54" s="14"/>
      <c r="BP54" s="14"/>
      <c r="BQ54" s="14"/>
      <c r="BR54" s="14"/>
      <c r="BT54" s="13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G54" s="4"/>
    </row>
    <row r="55" spans="2:85" x14ac:dyDescent="0.25">
      <c r="B55" s="20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H55" s="19"/>
      <c r="BI55" s="19"/>
      <c r="BJ55" s="14"/>
      <c r="BK55" s="19"/>
      <c r="BL55" s="14"/>
      <c r="BM55" s="14"/>
      <c r="BN55" s="14"/>
      <c r="BO55" s="14"/>
      <c r="BP55" s="14"/>
      <c r="BQ55" s="14"/>
      <c r="BR55" s="14"/>
      <c r="BT55" s="13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G55" s="4"/>
    </row>
    <row r="56" spans="2:85" x14ac:dyDescent="0.25">
      <c r="B56" s="17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H56" s="19"/>
      <c r="BI56" s="19"/>
      <c r="BJ56" s="14"/>
      <c r="BK56" s="19"/>
      <c r="BL56" s="14"/>
      <c r="BM56" s="14"/>
      <c r="BN56" s="14"/>
      <c r="BO56" s="14"/>
      <c r="BP56" s="14"/>
      <c r="BQ56" s="14"/>
      <c r="BR56" s="14"/>
      <c r="BT56" s="13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G56" s="4"/>
    </row>
    <row r="57" spans="2:85" x14ac:dyDescent="0.25">
      <c r="B57" s="17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H57" s="19"/>
      <c r="BI57" s="19"/>
      <c r="BJ57" s="14"/>
      <c r="BK57" s="19"/>
      <c r="BL57" s="14"/>
      <c r="BM57" s="14"/>
      <c r="BN57" s="14"/>
      <c r="BO57" s="14"/>
      <c r="BP57" s="14"/>
      <c r="BQ57" s="14"/>
      <c r="BR57" s="14"/>
      <c r="BT57" s="13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G57" s="4"/>
    </row>
    <row r="58" spans="2:85" x14ac:dyDescent="0.25">
      <c r="B58" s="6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D58" s="13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Q58" s="13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D58" s="4"/>
    </row>
    <row r="59" spans="2:85" x14ac:dyDescent="0.25">
      <c r="B59" s="6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D59" s="13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Q59" s="13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D59" s="4"/>
    </row>
    <row r="60" spans="2:85" x14ac:dyDescent="0.25">
      <c r="B60" s="6"/>
      <c r="C60" s="19"/>
      <c r="D60" s="19"/>
      <c r="E60" s="19"/>
      <c r="F60" s="19"/>
      <c r="G60" s="19"/>
      <c r="H60" s="19"/>
      <c r="I60" s="19"/>
      <c r="J60" s="19"/>
      <c r="K60" s="19"/>
      <c r="N60" s="13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AA60" s="13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2:85" x14ac:dyDescent="0.25">
      <c r="B61" s="6"/>
      <c r="C61" s="19"/>
      <c r="D61" s="19"/>
      <c r="E61" s="19"/>
      <c r="F61" s="19"/>
      <c r="G61" s="19"/>
      <c r="H61" s="19"/>
      <c r="I61" s="19"/>
      <c r="J61" s="19"/>
      <c r="K61" s="19"/>
      <c r="N61" s="13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AA61" s="13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2:85" x14ac:dyDescent="0.25">
      <c r="B62" s="6"/>
      <c r="C62" s="19"/>
      <c r="D62" s="19"/>
      <c r="E62" s="19"/>
      <c r="F62" s="19"/>
      <c r="G62" s="19"/>
      <c r="H62" s="19"/>
      <c r="I62" s="19"/>
      <c r="J62" s="19"/>
      <c r="K62" s="19"/>
      <c r="N62" s="13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AA62" s="13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2:85" x14ac:dyDescent="0.25">
      <c r="B63" s="6"/>
      <c r="C63" s="19"/>
      <c r="D63" s="18"/>
      <c r="E63" s="19"/>
      <c r="F63" s="21"/>
      <c r="G63" s="19"/>
      <c r="H63" s="19"/>
      <c r="I63" s="19"/>
      <c r="J63" s="19"/>
      <c r="K63" s="19"/>
      <c r="N63" s="1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AA63" s="13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2:85" x14ac:dyDescent="0.25">
      <c r="B64" s="6"/>
      <c r="C64" s="19"/>
      <c r="D64" s="18"/>
      <c r="E64" s="19"/>
      <c r="F64" s="19"/>
      <c r="G64" s="19"/>
      <c r="H64" s="19"/>
      <c r="I64" s="19"/>
      <c r="J64" s="19"/>
      <c r="K64" s="19"/>
      <c r="N64" s="1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AA64" s="13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2:53" x14ac:dyDescent="0.25">
      <c r="B65" s="6"/>
      <c r="C65" s="19"/>
      <c r="D65" s="18"/>
      <c r="E65" s="19"/>
      <c r="F65" s="19"/>
      <c r="G65" s="19"/>
      <c r="H65" s="19"/>
      <c r="I65" s="19"/>
      <c r="J65" s="19"/>
      <c r="K65" s="19"/>
      <c r="N65" s="13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AA65" s="13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2:53" x14ac:dyDescent="0.25">
      <c r="D66" s="18"/>
      <c r="E66" s="17"/>
      <c r="N66" s="13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AA66" s="13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2:53" x14ac:dyDescent="0.25">
      <c r="D67" s="17"/>
      <c r="N67" s="13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AA67" s="13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2:53" x14ac:dyDescent="0.25">
      <c r="N68" s="13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AA68" s="13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2:53" x14ac:dyDescent="0.25"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N69" s="13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AA69" s="13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2:53" x14ac:dyDescent="0.25">
      <c r="B70" s="6"/>
      <c r="C70" s="22"/>
      <c r="D70" s="22"/>
      <c r="E70" s="22"/>
      <c r="F70" s="22"/>
      <c r="G70" s="22"/>
      <c r="H70" s="22"/>
      <c r="I70" s="22"/>
      <c r="J70" s="22"/>
      <c r="K70" s="22"/>
      <c r="L70" s="22"/>
      <c r="O70" s="4"/>
      <c r="P70" s="4"/>
    </row>
    <row r="71" spans="2:53" x14ac:dyDescent="0.25">
      <c r="B71" s="6"/>
      <c r="C71" s="22"/>
      <c r="D71" s="22"/>
      <c r="E71" s="22"/>
      <c r="F71" s="22"/>
      <c r="G71" s="22"/>
      <c r="H71" s="22"/>
      <c r="I71" s="22"/>
      <c r="J71" s="22"/>
      <c r="K71" s="22"/>
      <c r="L71" s="22"/>
      <c r="O71" s="4"/>
      <c r="P71" s="4"/>
    </row>
    <row r="72" spans="2:53" x14ac:dyDescent="0.25">
      <c r="B72" s="6"/>
      <c r="C72" s="22"/>
      <c r="D72" s="22"/>
      <c r="E72" s="22"/>
      <c r="F72" s="22"/>
      <c r="G72" s="22"/>
      <c r="H72" s="22"/>
      <c r="I72" s="22"/>
      <c r="J72" s="22"/>
      <c r="K72" s="22"/>
      <c r="L72" s="22"/>
      <c r="O72" s="4"/>
      <c r="P72" s="4"/>
      <c r="AH72" s="29">
        <f>AH73/AH83</f>
        <v>8.0758915267706469E-2</v>
      </c>
      <c r="AI72" s="29">
        <f t="shared" ref="AI72:BA72" si="2">AI73/AI83</f>
        <v>6.1870299418191936E-2</v>
      </c>
      <c r="AJ72" s="29">
        <f t="shared" si="2"/>
        <v>0.12004175365344485</v>
      </c>
      <c r="AK72" s="29">
        <f t="shared" si="2"/>
        <v>9.9612796164838271E-2</v>
      </c>
      <c r="AL72" s="29">
        <f t="shared" si="2"/>
        <v>0.1055051785637544</v>
      </c>
      <c r="AM72" s="29">
        <f t="shared" si="2"/>
        <v>0.10384907684742284</v>
      </c>
      <c r="AN72" s="29">
        <f t="shared" si="2"/>
        <v>0.10709285114213719</v>
      </c>
      <c r="AO72" s="29">
        <f t="shared" si="2"/>
        <v>9.4337210788699929E-2</v>
      </c>
      <c r="AP72" s="29">
        <f t="shared" si="2"/>
        <v>0.10475656077348071</v>
      </c>
      <c r="AQ72" s="29">
        <f t="shared" si="2"/>
        <v>0.11248795866538247</v>
      </c>
      <c r="AR72" s="29">
        <f t="shared" si="2"/>
        <v>8.7920847791428169E-2</v>
      </c>
      <c r="AS72" s="29">
        <f t="shared" si="2"/>
        <v>7.9739514549842974E-2</v>
      </c>
      <c r="AT72" s="29">
        <f t="shared" si="2"/>
        <v>5.6624221078298648E-2</v>
      </c>
      <c r="AU72" s="29">
        <f t="shared" si="2"/>
        <v>5.5795058862543559E-2</v>
      </c>
      <c r="AV72" s="29">
        <f t="shared" si="2"/>
        <v>6.0604745998004542E-2</v>
      </c>
      <c r="AW72" s="29">
        <f t="shared" si="2"/>
        <v>7.51851327767558E-2</v>
      </c>
      <c r="AX72" s="29">
        <f t="shared" si="2"/>
        <v>7.1039197023449061E-2</v>
      </c>
      <c r="AY72" s="29">
        <f t="shared" si="2"/>
        <v>8.2942725771170858E-2</v>
      </c>
      <c r="AZ72" s="29">
        <f t="shared" si="2"/>
        <v>3.8218377145030145E-2</v>
      </c>
      <c r="BA72" s="29">
        <f t="shared" si="2"/>
        <v>5.4274759747049768E-2</v>
      </c>
    </row>
    <row r="73" spans="2:53" x14ac:dyDescent="0.25">
      <c r="B73" s="6"/>
      <c r="C73" s="23"/>
      <c r="D73" s="23"/>
      <c r="E73" s="23"/>
      <c r="F73" s="23"/>
      <c r="G73" s="23"/>
      <c r="H73" s="23"/>
      <c r="I73" s="23"/>
      <c r="J73" s="23"/>
      <c r="K73" s="23"/>
      <c r="O73" s="4"/>
      <c r="P73" s="4"/>
      <c r="AH73" s="3">
        <f>AH83-SUM(AH85:AH89)</f>
        <v>16.260000000000019</v>
      </c>
      <c r="AI73" s="3">
        <f t="shared" ref="AI73:BA73" si="3">AI83-SUM(AI85:AI89)</f>
        <v>13.079999999999956</v>
      </c>
      <c r="AJ73" s="3">
        <f t="shared" si="3"/>
        <v>25.30000000000004</v>
      </c>
      <c r="AK73" s="3">
        <f t="shared" si="3"/>
        <v>21.610000000000014</v>
      </c>
      <c r="AL73" s="3">
        <f t="shared" si="3"/>
        <v>24.550000000000011</v>
      </c>
      <c r="AM73" s="3">
        <f t="shared" si="3"/>
        <v>23.230000000000018</v>
      </c>
      <c r="AN73" s="3">
        <f t="shared" si="3"/>
        <v>26.770000000000039</v>
      </c>
      <c r="AO73" s="3">
        <f t="shared" si="3"/>
        <v>22.139999999999986</v>
      </c>
      <c r="AP73" s="3">
        <f t="shared" si="3"/>
        <v>24.27000000000001</v>
      </c>
      <c r="AQ73" s="3">
        <f t="shared" si="3"/>
        <v>25.690000000000055</v>
      </c>
      <c r="AR73" s="3">
        <f t="shared" si="3"/>
        <v>18.749999999999972</v>
      </c>
      <c r="AS73" s="3">
        <f t="shared" si="3"/>
        <v>17.510000000000019</v>
      </c>
      <c r="AT73" s="3">
        <f t="shared" si="3"/>
        <v>12.54000000000002</v>
      </c>
      <c r="AU73" s="3">
        <f t="shared" si="3"/>
        <v>13.460000000000008</v>
      </c>
      <c r="AV73" s="3">
        <f t="shared" si="3"/>
        <v>13.970000000000027</v>
      </c>
      <c r="AW73" s="3">
        <f t="shared" si="3"/>
        <v>15.939999999999998</v>
      </c>
      <c r="AX73" s="3">
        <f t="shared" si="3"/>
        <v>16.420000000000016</v>
      </c>
      <c r="AY73" s="3">
        <f t="shared" si="3"/>
        <v>18.579999999999984</v>
      </c>
      <c r="AZ73" s="3">
        <f t="shared" si="3"/>
        <v>8.039999999999992</v>
      </c>
      <c r="BA73" s="3">
        <f t="shared" si="3"/>
        <v>10.900000000000006</v>
      </c>
    </row>
    <row r="74" spans="2:53" x14ac:dyDescent="0.25">
      <c r="B74" s="22" t="s">
        <v>23</v>
      </c>
      <c r="C74" s="23"/>
      <c r="D74" s="23"/>
      <c r="E74" s="23"/>
      <c r="F74" s="23"/>
      <c r="G74" s="23"/>
      <c r="H74" s="23"/>
      <c r="I74" s="23"/>
      <c r="J74" s="23"/>
      <c r="K74" s="23"/>
      <c r="N74" s="3"/>
      <c r="AA74" s="3"/>
      <c r="AN74" s="3"/>
    </row>
    <row r="75" spans="2:53" x14ac:dyDescent="0.25">
      <c r="B75" s="22"/>
      <c r="D75" s="3">
        <v>1960</v>
      </c>
      <c r="E75" s="3">
        <v>1961</v>
      </c>
      <c r="F75" s="3">
        <v>1962</v>
      </c>
      <c r="G75" s="3">
        <v>1963</v>
      </c>
      <c r="H75" s="3">
        <v>1964</v>
      </c>
      <c r="I75" s="3">
        <v>1965</v>
      </c>
      <c r="J75" s="3">
        <v>1966</v>
      </c>
      <c r="K75" s="3">
        <v>1967</v>
      </c>
      <c r="L75" s="3">
        <v>1968</v>
      </c>
      <c r="M75" s="3">
        <v>1969</v>
      </c>
      <c r="N75" s="3">
        <v>1970</v>
      </c>
      <c r="O75" s="3">
        <v>1971</v>
      </c>
      <c r="P75" s="3">
        <v>1972</v>
      </c>
      <c r="Q75" s="3">
        <v>1973</v>
      </c>
      <c r="R75" s="3">
        <v>1974</v>
      </c>
      <c r="S75" s="3">
        <v>1975</v>
      </c>
      <c r="T75" s="3">
        <v>1976</v>
      </c>
      <c r="U75" s="3">
        <v>1977</v>
      </c>
      <c r="V75" s="3">
        <v>1978</v>
      </c>
      <c r="W75" s="3">
        <v>1979</v>
      </c>
      <c r="X75" s="3">
        <v>1980</v>
      </c>
      <c r="Y75" s="3">
        <v>1981</v>
      </c>
      <c r="Z75" s="3">
        <v>1982</v>
      </c>
      <c r="AA75" s="3">
        <v>1983</v>
      </c>
      <c r="AB75" s="3">
        <v>1984</v>
      </c>
      <c r="AC75" s="3">
        <v>1985</v>
      </c>
      <c r="AD75" s="3">
        <v>1986</v>
      </c>
      <c r="AE75" s="3">
        <v>1987</v>
      </c>
      <c r="AF75" s="3">
        <v>1988</v>
      </c>
      <c r="AG75" s="3">
        <v>1989</v>
      </c>
      <c r="AH75" s="3">
        <v>1990</v>
      </c>
      <c r="AI75" s="3">
        <v>1991</v>
      </c>
      <c r="AJ75" s="3">
        <v>1992</v>
      </c>
      <c r="AK75" s="3">
        <v>1993</v>
      </c>
      <c r="AL75" s="3">
        <v>1994</v>
      </c>
      <c r="AM75" s="3">
        <v>1995</v>
      </c>
      <c r="AN75" s="3">
        <v>1996</v>
      </c>
      <c r="AO75" s="3">
        <v>1997</v>
      </c>
      <c r="AP75" s="3">
        <v>1998</v>
      </c>
      <c r="AQ75" s="3">
        <v>1999</v>
      </c>
      <c r="AR75" s="3">
        <v>2000</v>
      </c>
      <c r="AS75" s="3">
        <v>2001</v>
      </c>
      <c r="AT75" s="3">
        <v>2002</v>
      </c>
      <c r="AU75" s="3">
        <v>2003</v>
      </c>
      <c r="AV75" s="3">
        <v>2004</v>
      </c>
      <c r="AW75" s="3">
        <v>2005</v>
      </c>
      <c r="AX75" s="3">
        <v>2006</v>
      </c>
      <c r="AY75" s="3">
        <v>2007</v>
      </c>
      <c r="AZ75" s="3">
        <v>2008</v>
      </c>
      <c r="BA75" s="3">
        <v>2009</v>
      </c>
    </row>
    <row r="76" spans="2:53" s="24" customFormat="1" x14ac:dyDescent="0.25">
      <c r="C76" s="30" t="s">
        <v>45</v>
      </c>
      <c r="AH76" s="24">
        <f t="shared" ref="AH76:BA76" si="4">SUM(AH85:AH89)+SUM(AH94:AH103)+SUM(AH112:AH116)</f>
        <v>203.71809999999999</v>
      </c>
      <c r="AI76" s="24">
        <f t="shared" si="4"/>
        <v>216.58062000000001</v>
      </c>
      <c r="AJ76" s="24">
        <f t="shared" si="4"/>
        <v>205.12313999999998</v>
      </c>
      <c r="AK76" s="24">
        <f t="shared" si="4"/>
        <v>216.52565999999996</v>
      </c>
      <c r="AL76" s="24">
        <f t="shared" si="4"/>
        <v>230.66818000000001</v>
      </c>
      <c r="AM76" s="24">
        <f t="shared" si="4"/>
        <v>223.26070000000001</v>
      </c>
      <c r="AN76" s="24">
        <f t="shared" si="4"/>
        <v>246.58321999999998</v>
      </c>
      <c r="AO76" s="24">
        <f t="shared" si="4"/>
        <v>237.12574000000001</v>
      </c>
      <c r="AP76" s="24">
        <f t="shared" si="4"/>
        <v>233.33825999999999</v>
      </c>
      <c r="AQ76" s="24">
        <f t="shared" si="4"/>
        <v>228.82078000000001</v>
      </c>
      <c r="AR76" s="24">
        <f t="shared" si="4"/>
        <v>220.31330000000003</v>
      </c>
      <c r="AS76" s="24">
        <f t="shared" si="4"/>
        <v>227.00002000000001</v>
      </c>
      <c r="AT76" s="24">
        <f t="shared" si="4"/>
        <v>231.71674000000002</v>
      </c>
      <c r="AU76" s="24">
        <f t="shared" si="4"/>
        <v>251.31345999999999</v>
      </c>
      <c r="AV76" s="24">
        <f t="shared" si="4"/>
        <v>240.89017999999999</v>
      </c>
      <c r="AW76" s="24">
        <f t="shared" si="4"/>
        <v>221.56689999999998</v>
      </c>
      <c r="AX76" s="24">
        <f t="shared" si="4"/>
        <v>241.47660000000002</v>
      </c>
      <c r="AY76" s="24">
        <f t="shared" si="4"/>
        <v>232.74629999999999</v>
      </c>
      <c r="AZ76" s="24">
        <f t="shared" si="4"/>
        <v>228.81540000000001</v>
      </c>
      <c r="BA76" s="24">
        <f t="shared" si="4"/>
        <v>213.80981125434369</v>
      </c>
    </row>
    <row r="77" spans="2:53" s="31" customFormat="1" x14ac:dyDescent="0.25">
      <c r="C77" s="31" t="s">
        <v>24</v>
      </c>
      <c r="AH77" s="31">
        <f>SUM(AH78:AH82)+SUM(AH94:AH103)+SUM(AH112:AH116)</f>
        <v>206.3981</v>
      </c>
      <c r="AI77" s="31">
        <f t="shared" ref="AI77:BA77" si="5">SUM(AI78:AI82)+SUM(AI94:AI103)+SUM(AI112:AI116)</f>
        <v>216.54061999999996</v>
      </c>
      <c r="AJ77" s="31">
        <f t="shared" si="5"/>
        <v>215.96314000000001</v>
      </c>
      <c r="AK77" s="31">
        <f t="shared" si="5"/>
        <v>222.21565999999999</v>
      </c>
      <c r="AL77" s="31">
        <f t="shared" si="5"/>
        <v>238.03818000000001</v>
      </c>
      <c r="AM77" s="31">
        <f t="shared" si="5"/>
        <v>229.11070000000004</v>
      </c>
      <c r="AN77" s="31">
        <f t="shared" si="5"/>
        <v>255.46322000000004</v>
      </c>
      <c r="AO77" s="31">
        <f t="shared" si="5"/>
        <v>240.25574</v>
      </c>
      <c r="AP77" s="31">
        <f t="shared" si="5"/>
        <v>237.31826000000001</v>
      </c>
      <c r="AQ77" s="31">
        <f t="shared" si="5"/>
        <v>234.09078000000005</v>
      </c>
      <c r="AR77" s="31">
        <f t="shared" si="5"/>
        <v>219.04329999999999</v>
      </c>
      <c r="AS77" s="31">
        <f t="shared" si="5"/>
        <v>225.40002000000001</v>
      </c>
      <c r="AT77" s="31">
        <f t="shared" si="5"/>
        <v>227.29674000000003</v>
      </c>
      <c r="AU77" s="31">
        <f t="shared" si="5"/>
        <v>247.10346000000001</v>
      </c>
      <c r="AV77" s="31">
        <f t="shared" si="5"/>
        <v>236.40018000000003</v>
      </c>
      <c r="AW77" s="31">
        <f t="shared" si="5"/>
        <v>217.92689999999999</v>
      </c>
      <c r="AX77" s="31">
        <f t="shared" si="5"/>
        <v>237.09660000000002</v>
      </c>
      <c r="AY77" s="31">
        <f t="shared" si="5"/>
        <v>230.00629999999998</v>
      </c>
      <c r="AZ77" s="31">
        <f t="shared" si="5"/>
        <v>216.4854</v>
      </c>
      <c r="BA77" s="31">
        <f t="shared" si="5"/>
        <v>206.68981125434368</v>
      </c>
    </row>
    <row r="78" spans="2:53" x14ac:dyDescent="0.25">
      <c r="B78" s="3" t="s">
        <v>25</v>
      </c>
      <c r="C78" s="3" t="s">
        <v>26</v>
      </c>
      <c r="D78" s="3">
        <v>30.69</v>
      </c>
      <c r="E78" s="3">
        <v>31.69</v>
      </c>
      <c r="F78" s="3">
        <v>35.76</v>
      </c>
      <c r="G78" s="3">
        <v>39.33</v>
      </c>
      <c r="H78" s="3">
        <v>39.92</v>
      </c>
      <c r="I78" s="3">
        <v>42.39</v>
      </c>
      <c r="J78" s="3">
        <v>45.86</v>
      </c>
      <c r="K78" s="3">
        <v>44.64</v>
      </c>
      <c r="L78" s="3">
        <v>48.23</v>
      </c>
      <c r="M78" s="3">
        <v>55.74</v>
      </c>
      <c r="N78" s="3">
        <v>59.05</v>
      </c>
      <c r="O78" s="3">
        <v>55.03</v>
      </c>
      <c r="P78" s="3">
        <v>57.05</v>
      </c>
      <c r="Q78" s="3">
        <v>56.03</v>
      </c>
      <c r="R78" s="3">
        <v>49.84</v>
      </c>
      <c r="S78" s="3">
        <v>52.49</v>
      </c>
      <c r="T78" s="3">
        <v>58.1</v>
      </c>
      <c r="U78" s="3">
        <v>59.69</v>
      </c>
      <c r="V78" s="3">
        <v>59.19</v>
      </c>
      <c r="W78" s="3">
        <v>62.66</v>
      </c>
      <c r="X78" s="3">
        <v>62.54</v>
      </c>
      <c r="Y78" s="3">
        <v>52.54</v>
      </c>
      <c r="Z78" s="3">
        <v>54.64</v>
      </c>
      <c r="AA78" s="3">
        <v>51.34</v>
      </c>
      <c r="AB78" s="3">
        <v>52.9</v>
      </c>
      <c r="AC78" s="3">
        <v>60.51</v>
      </c>
      <c r="AD78" s="3">
        <v>61.1</v>
      </c>
      <c r="AE78" s="3">
        <v>59.28</v>
      </c>
      <c r="AF78" s="3">
        <v>55.51</v>
      </c>
      <c r="AG78" s="3">
        <v>49.8</v>
      </c>
      <c r="AH78" s="3">
        <v>50.44</v>
      </c>
      <c r="AI78" s="3">
        <v>60.46</v>
      </c>
      <c r="AJ78" s="3">
        <v>54.75</v>
      </c>
      <c r="AK78" s="3">
        <v>57.13</v>
      </c>
      <c r="AL78" s="3">
        <v>61</v>
      </c>
      <c r="AM78" s="3">
        <v>58.01</v>
      </c>
      <c r="AN78" s="3">
        <v>71.180000000000007</v>
      </c>
      <c r="AO78" s="3">
        <v>61.59</v>
      </c>
      <c r="AP78" s="3">
        <v>57.7</v>
      </c>
      <c r="AQ78" s="3">
        <v>54.59</v>
      </c>
      <c r="AR78" s="3">
        <v>50.64</v>
      </c>
      <c r="AS78" s="3">
        <v>52.2</v>
      </c>
      <c r="AT78" s="3">
        <v>51.9</v>
      </c>
      <c r="AU78" s="3">
        <v>57.13</v>
      </c>
      <c r="AV78" s="3">
        <v>51.56</v>
      </c>
      <c r="AW78" s="3">
        <v>48.26</v>
      </c>
      <c r="AX78" s="3">
        <v>56.06</v>
      </c>
      <c r="AY78" s="3">
        <v>51.37</v>
      </c>
      <c r="AZ78" s="3">
        <v>48.44</v>
      </c>
      <c r="BA78" s="3">
        <v>46.78</v>
      </c>
    </row>
    <row r="79" spans="2:53" x14ac:dyDescent="0.25">
      <c r="C79" s="3" t="s">
        <v>27</v>
      </c>
      <c r="D79" s="3">
        <v>14.21</v>
      </c>
      <c r="E79" s="3">
        <v>14.15</v>
      </c>
      <c r="F79" s="3">
        <v>15.91</v>
      </c>
      <c r="G79" s="3">
        <v>18.3</v>
      </c>
      <c r="H79" s="3">
        <v>20.84</v>
      </c>
      <c r="I79" s="3">
        <v>23.84</v>
      </c>
      <c r="J79" s="3">
        <v>26.57</v>
      </c>
      <c r="K79" s="3">
        <v>27.3</v>
      </c>
      <c r="L79" s="3">
        <v>30.96</v>
      </c>
      <c r="M79" s="3">
        <v>36.14</v>
      </c>
      <c r="N79" s="3">
        <v>40.119999999999997</v>
      </c>
      <c r="O79" s="3">
        <v>39.78</v>
      </c>
      <c r="P79" s="3">
        <v>43.7</v>
      </c>
      <c r="Q79" s="3">
        <v>48.01</v>
      </c>
      <c r="R79" s="3">
        <v>44.51</v>
      </c>
      <c r="S79" s="3">
        <v>44.38</v>
      </c>
      <c r="T79" s="3">
        <v>50.52</v>
      </c>
      <c r="U79" s="3">
        <v>50.18</v>
      </c>
      <c r="V79" s="3">
        <v>54.73</v>
      </c>
      <c r="W79" s="3">
        <v>54.42</v>
      </c>
      <c r="X79" s="3">
        <v>55.18</v>
      </c>
      <c r="Y79" s="3">
        <v>46.04</v>
      </c>
      <c r="Z79" s="3">
        <v>44.49</v>
      </c>
      <c r="AA79" s="3">
        <v>43.16</v>
      </c>
      <c r="AB79" s="3">
        <v>44.44</v>
      </c>
      <c r="AC79" s="3">
        <v>48.6</v>
      </c>
      <c r="AD79" s="3">
        <v>49.49</v>
      </c>
      <c r="AE79" s="3">
        <v>53.8</v>
      </c>
      <c r="AF79" s="3">
        <v>53.13</v>
      </c>
      <c r="AG79" s="3">
        <v>52.92</v>
      </c>
      <c r="AH79" s="3">
        <v>54.4</v>
      </c>
      <c r="AI79" s="3">
        <v>55.86</v>
      </c>
      <c r="AJ79" s="3">
        <v>53.68</v>
      </c>
      <c r="AK79" s="3">
        <v>54.76</v>
      </c>
      <c r="AL79" s="3">
        <v>61.35</v>
      </c>
      <c r="AM79" s="3">
        <v>56.02</v>
      </c>
      <c r="AN79" s="3">
        <v>62.21</v>
      </c>
      <c r="AO79" s="3">
        <v>60.05</v>
      </c>
      <c r="AP79" s="3">
        <v>56.81</v>
      </c>
      <c r="AQ79" s="3">
        <v>56.13</v>
      </c>
      <c r="AR79" s="3">
        <v>54.16</v>
      </c>
      <c r="AS79" s="3">
        <v>59.21</v>
      </c>
      <c r="AT79" s="3">
        <v>62.34</v>
      </c>
      <c r="AU79" s="3">
        <v>72.290000000000006</v>
      </c>
      <c r="AV79" s="3">
        <v>67.13</v>
      </c>
      <c r="AW79" s="3">
        <v>55.33</v>
      </c>
      <c r="AX79" s="3">
        <v>66.650000000000006</v>
      </c>
      <c r="AY79" s="3">
        <v>64.66</v>
      </c>
      <c r="AZ79" s="3">
        <v>57.2</v>
      </c>
      <c r="BA79" s="3">
        <v>55.01</v>
      </c>
    </row>
    <row r="80" spans="2:53" x14ac:dyDescent="0.25">
      <c r="C80" s="3" t="s">
        <v>28</v>
      </c>
      <c r="D80" s="3">
        <v>1.1599999999999999</v>
      </c>
      <c r="E80" s="3">
        <v>1.1399999999999999</v>
      </c>
      <c r="F80" s="3">
        <v>1.23</v>
      </c>
      <c r="G80" s="3">
        <v>1.26</v>
      </c>
      <c r="H80" s="3">
        <v>1.28</v>
      </c>
      <c r="I80" s="3">
        <v>1.4</v>
      </c>
      <c r="J80" s="3">
        <v>1.5</v>
      </c>
      <c r="K80" s="3">
        <v>1.42</v>
      </c>
      <c r="L80" s="3">
        <v>1.49</v>
      </c>
      <c r="M80" s="3">
        <v>1.32</v>
      </c>
      <c r="N80" s="3">
        <v>1.31</v>
      </c>
      <c r="O80" s="3">
        <v>1.4</v>
      </c>
      <c r="P80" s="3">
        <v>1.49</v>
      </c>
      <c r="Q80" s="3">
        <v>1.66</v>
      </c>
      <c r="R80" s="3">
        <v>1.66</v>
      </c>
      <c r="S80" s="3">
        <v>1.61</v>
      </c>
      <c r="T80" s="3">
        <v>1.58</v>
      </c>
      <c r="U80" s="3">
        <v>1.63</v>
      </c>
      <c r="V80" s="3">
        <v>1.75</v>
      </c>
      <c r="W80" s="3">
        <v>1.82</v>
      </c>
      <c r="X80" s="3">
        <v>1.74</v>
      </c>
      <c r="Y80" s="3">
        <v>1.73</v>
      </c>
      <c r="Z80" s="3">
        <v>1.56</v>
      </c>
      <c r="AA80" s="3">
        <v>1.59</v>
      </c>
      <c r="AB80" s="3">
        <v>1.68</v>
      </c>
      <c r="AC80" s="3">
        <v>1.62</v>
      </c>
      <c r="AD80" s="3">
        <v>1.69</v>
      </c>
      <c r="AE80" s="3">
        <v>1.73</v>
      </c>
      <c r="AF80" s="3">
        <v>1.82</v>
      </c>
      <c r="AG80" s="3">
        <v>1.81</v>
      </c>
      <c r="AH80" s="3">
        <v>1.88</v>
      </c>
      <c r="AI80" s="3">
        <v>1.85</v>
      </c>
      <c r="AJ80" s="3">
        <v>1.88</v>
      </c>
      <c r="AK80" s="3">
        <v>1.93</v>
      </c>
      <c r="AL80" s="3">
        <v>2.0299999999999998</v>
      </c>
      <c r="AM80" s="3">
        <v>1.95</v>
      </c>
      <c r="AN80" s="3">
        <v>2.21</v>
      </c>
      <c r="AO80" s="3">
        <v>2.09</v>
      </c>
      <c r="AP80" s="3">
        <v>2.08</v>
      </c>
      <c r="AQ80" s="3">
        <v>2.04</v>
      </c>
      <c r="AR80" s="3">
        <v>2.14</v>
      </c>
      <c r="AS80" s="3">
        <v>2.08</v>
      </c>
      <c r="AT80" s="3">
        <v>2.1800000000000002</v>
      </c>
      <c r="AU80" s="3">
        <v>2.17</v>
      </c>
      <c r="AV80" s="3">
        <v>2.23</v>
      </c>
      <c r="AW80" s="3">
        <v>2.1800000000000002</v>
      </c>
      <c r="AX80" s="3">
        <v>2.2200000000000002</v>
      </c>
      <c r="AY80" s="3">
        <v>2.34</v>
      </c>
      <c r="AZ80" s="3">
        <v>2.2000000000000002</v>
      </c>
      <c r="BA80" s="3">
        <v>2</v>
      </c>
    </row>
    <row r="81" spans="2:53" x14ac:dyDescent="0.25">
      <c r="C81" s="3" t="s">
        <v>29</v>
      </c>
      <c r="D81" s="3">
        <v>13.17</v>
      </c>
      <c r="E81" s="3">
        <v>12.92</v>
      </c>
      <c r="F81" s="3">
        <v>13.17</v>
      </c>
      <c r="G81" s="3">
        <v>14.54</v>
      </c>
      <c r="H81" s="3">
        <v>15.04</v>
      </c>
      <c r="I81" s="3">
        <v>16.27</v>
      </c>
      <c r="J81" s="3">
        <v>18.48</v>
      </c>
      <c r="K81" s="3">
        <v>18.84</v>
      </c>
      <c r="L81" s="3">
        <v>20.010000000000002</v>
      </c>
      <c r="M81" s="3">
        <v>22.22</v>
      </c>
      <c r="N81" s="3">
        <v>24.56</v>
      </c>
      <c r="O81" s="3">
        <v>23.5</v>
      </c>
      <c r="P81" s="3">
        <v>24.06</v>
      </c>
      <c r="Q81" s="3">
        <v>23.96</v>
      </c>
      <c r="R81" s="3">
        <v>23.2</v>
      </c>
      <c r="S81" s="3">
        <v>24.09</v>
      </c>
      <c r="T81" s="3">
        <v>25.86</v>
      </c>
      <c r="U81" s="3">
        <v>27.15</v>
      </c>
      <c r="V81" s="3">
        <v>27.84</v>
      </c>
      <c r="W81" s="3">
        <v>29.47</v>
      </c>
      <c r="X81" s="3">
        <v>27.98</v>
      </c>
      <c r="Y81" s="3">
        <v>26.21</v>
      </c>
      <c r="Z81" s="3">
        <v>25.12</v>
      </c>
      <c r="AA81" s="3">
        <v>25.15</v>
      </c>
      <c r="AB81" s="3">
        <v>25.94</v>
      </c>
      <c r="AC81" s="3">
        <v>27.15</v>
      </c>
      <c r="AD81" s="3">
        <v>30.29</v>
      </c>
      <c r="AE81" s="3">
        <v>28.39</v>
      </c>
      <c r="AF81" s="3">
        <v>28.44</v>
      </c>
      <c r="AG81" s="3">
        <v>27.87</v>
      </c>
      <c r="AH81" s="3">
        <v>28.29</v>
      </c>
      <c r="AI81" s="3">
        <v>26.76</v>
      </c>
      <c r="AJ81" s="3">
        <v>29.86</v>
      </c>
      <c r="AK81" s="3">
        <v>31.46</v>
      </c>
      <c r="AL81" s="3">
        <v>33.04</v>
      </c>
      <c r="AM81" s="3">
        <v>32.81</v>
      </c>
      <c r="AN81" s="3">
        <v>33.5</v>
      </c>
      <c r="AO81" s="3">
        <v>35.24</v>
      </c>
      <c r="AP81" s="3">
        <v>36.96</v>
      </c>
      <c r="AQ81" s="3">
        <v>38.28</v>
      </c>
      <c r="AR81" s="3">
        <v>33.54</v>
      </c>
      <c r="AS81" s="3">
        <v>34.729999999999997</v>
      </c>
      <c r="AT81" s="3">
        <v>34.18</v>
      </c>
      <c r="AU81" s="3">
        <v>37.08</v>
      </c>
      <c r="AV81" s="3">
        <v>37.57</v>
      </c>
      <c r="AW81" s="3">
        <v>36.32</v>
      </c>
      <c r="AX81" s="3">
        <v>37.380000000000003</v>
      </c>
      <c r="AY81" s="3">
        <v>37.97</v>
      </c>
      <c r="AZ81" s="3">
        <v>37.53</v>
      </c>
      <c r="BA81" s="3">
        <v>37.31</v>
      </c>
    </row>
    <row r="82" spans="2:53" x14ac:dyDescent="0.25">
      <c r="C82" s="3" t="s">
        <v>30</v>
      </c>
      <c r="D82" s="3">
        <v>46.41</v>
      </c>
      <c r="E82" s="3">
        <v>45.83</v>
      </c>
      <c r="F82" s="3">
        <v>48.39</v>
      </c>
      <c r="G82" s="3">
        <v>53.07</v>
      </c>
      <c r="H82" s="3">
        <v>56.19</v>
      </c>
      <c r="I82" s="3">
        <v>59.73</v>
      </c>
      <c r="J82" s="3">
        <v>65.709999999999994</v>
      </c>
      <c r="K82" s="3">
        <v>62.79</v>
      </c>
      <c r="L82" s="3">
        <v>70.44</v>
      </c>
      <c r="M82" s="3">
        <v>78.37</v>
      </c>
      <c r="N82" s="3">
        <v>88.89</v>
      </c>
      <c r="O82" s="3">
        <v>82.42</v>
      </c>
      <c r="P82" s="3">
        <v>82.61</v>
      </c>
      <c r="Q82" s="3">
        <v>84.01</v>
      </c>
      <c r="R82" s="3">
        <v>77.13</v>
      </c>
      <c r="S82" s="3">
        <v>79.400000000000006</v>
      </c>
      <c r="T82" s="3">
        <v>86.27</v>
      </c>
      <c r="U82" s="3">
        <v>83.29</v>
      </c>
      <c r="V82" s="3">
        <v>77.739999999999995</v>
      </c>
      <c r="W82" s="3">
        <v>80.27</v>
      </c>
      <c r="X82" s="3">
        <v>73.42</v>
      </c>
      <c r="Y82" s="3">
        <v>66.56</v>
      </c>
      <c r="Z82" s="3">
        <v>60.97</v>
      </c>
      <c r="AA82" s="3">
        <v>55.46</v>
      </c>
      <c r="AB82" s="3">
        <v>54.71</v>
      </c>
      <c r="AC82" s="3">
        <v>58.77</v>
      </c>
      <c r="AD82" s="3">
        <v>60.46</v>
      </c>
      <c r="AE82" s="3">
        <v>58.62</v>
      </c>
      <c r="AF82" s="3">
        <v>56.2</v>
      </c>
      <c r="AG82" s="3">
        <v>53.32</v>
      </c>
      <c r="AH82" s="3">
        <v>52.75</v>
      </c>
      <c r="AI82" s="3">
        <v>53.36</v>
      </c>
      <c r="AJ82" s="3">
        <v>56.13</v>
      </c>
      <c r="AK82" s="3">
        <v>55.74</v>
      </c>
      <c r="AL82" s="3">
        <v>58.09</v>
      </c>
      <c r="AM82" s="3">
        <v>57.52</v>
      </c>
      <c r="AN82" s="3">
        <v>62.98</v>
      </c>
      <c r="AO82" s="3">
        <v>56.71</v>
      </c>
      <c r="AP82" s="3">
        <v>57.84</v>
      </c>
      <c r="AQ82" s="3">
        <v>56.92</v>
      </c>
      <c r="AR82" s="3">
        <v>52.76</v>
      </c>
      <c r="AS82" s="3">
        <v>52.26</v>
      </c>
      <c r="AT82" s="3">
        <v>53.9</v>
      </c>
      <c r="AU82" s="3">
        <v>54.9</v>
      </c>
      <c r="AV82" s="3">
        <v>53.56</v>
      </c>
      <c r="AW82" s="3">
        <v>50.34</v>
      </c>
      <c r="AX82" s="3">
        <v>48.03</v>
      </c>
      <c r="AY82" s="3">
        <v>46.35</v>
      </c>
      <c r="AZ82" s="3">
        <v>44.63</v>
      </c>
      <c r="BA82" s="3">
        <v>41.71</v>
      </c>
    </row>
    <row r="83" spans="2:53" x14ac:dyDescent="0.25">
      <c r="C83" s="7" t="s">
        <v>31</v>
      </c>
      <c r="D83" s="3">
        <f>SUM(D78:D82)+SUM(D94:D103)</f>
        <v>110.55</v>
      </c>
      <c r="E83" s="3">
        <f t="shared" ref="E83:BA83" si="6">SUM(E78:E82)+SUM(E94:E103)</f>
        <v>111.04</v>
      </c>
      <c r="F83" s="3">
        <f t="shared" si="6"/>
        <v>120.72</v>
      </c>
      <c r="G83" s="3">
        <f t="shared" si="6"/>
        <v>133.51</v>
      </c>
      <c r="H83" s="3">
        <f t="shared" si="6"/>
        <v>140.98000000000002</v>
      </c>
      <c r="I83" s="3">
        <f t="shared" si="6"/>
        <v>151.49</v>
      </c>
      <c r="J83" s="3">
        <f t="shared" si="6"/>
        <v>166.71</v>
      </c>
      <c r="K83" s="3">
        <f t="shared" si="6"/>
        <v>164.64000000000001</v>
      </c>
      <c r="L83" s="3">
        <f t="shared" si="6"/>
        <v>181.54999999999998</v>
      </c>
      <c r="M83" s="3">
        <f t="shared" si="6"/>
        <v>204.41</v>
      </c>
      <c r="N83" s="3">
        <f t="shared" si="6"/>
        <v>224.11</v>
      </c>
      <c r="O83" s="3">
        <f t="shared" si="6"/>
        <v>213.29</v>
      </c>
      <c r="P83" s="3">
        <f t="shared" si="6"/>
        <v>221.03</v>
      </c>
      <c r="Q83" s="3">
        <f t="shared" si="6"/>
        <v>225.53000000000003</v>
      </c>
      <c r="R83" s="3">
        <f t="shared" si="6"/>
        <v>206.04999999999998</v>
      </c>
      <c r="S83" s="3">
        <f t="shared" si="6"/>
        <v>211.81000000000003</v>
      </c>
      <c r="T83" s="3">
        <f t="shared" si="6"/>
        <v>233.42999999999998</v>
      </c>
      <c r="U83" s="3">
        <f t="shared" si="6"/>
        <v>232.35999999999999</v>
      </c>
      <c r="V83" s="3">
        <f t="shared" si="6"/>
        <v>231.79</v>
      </c>
      <c r="W83" s="3">
        <f t="shared" si="6"/>
        <v>239.08999999999997</v>
      </c>
      <c r="X83" s="3">
        <f t="shared" si="6"/>
        <v>230.85000000000002</v>
      </c>
      <c r="Y83" s="3">
        <f t="shared" si="6"/>
        <v>202.46</v>
      </c>
      <c r="Z83" s="3">
        <f t="shared" si="6"/>
        <v>196.09</v>
      </c>
      <c r="AA83" s="3">
        <f t="shared" si="6"/>
        <v>186.15</v>
      </c>
      <c r="AB83" s="3">
        <f t="shared" si="6"/>
        <v>189.74</v>
      </c>
      <c r="AC83" s="3">
        <f t="shared" si="6"/>
        <v>205.9</v>
      </c>
      <c r="AD83" s="3">
        <f t="shared" si="6"/>
        <v>213.11</v>
      </c>
      <c r="AE83" s="3">
        <f t="shared" si="6"/>
        <v>213.91</v>
      </c>
      <c r="AF83" s="3">
        <f t="shared" si="6"/>
        <v>207.83</v>
      </c>
      <c r="AG83" s="3">
        <f t="shared" si="6"/>
        <v>198.76</v>
      </c>
      <c r="AH83" s="3">
        <f t="shared" si="6"/>
        <v>201.34</v>
      </c>
      <c r="AI83" s="3">
        <f t="shared" si="6"/>
        <v>211.40999999999997</v>
      </c>
      <c r="AJ83" s="3">
        <f t="shared" si="6"/>
        <v>210.76000000000002</v>
      </c>
      <c r="AK83" s="3">
        <f t="shared" si="6"/>
        <v>216.94</v>
      </c>
      <c r="AL83" s="3">
        <f t="shared" si="6"/>
        <v>232.69</v>
      </c>
      <c r="AM83" s="3">
        <f t="shared" si="6"/>
        <v>223.69000000000003</v>
      </c>
      <c r="AN83" s="3">
        <f t="shared" si="6"/>
        <v>249.97000000000003</v>
      </c>
      <c r="AO83" s="3">
        <f t="shared" si="6"/>
        <v>234.69</v>
      </c>
      <c r="AP83" s="3">
        <f t="shared" si="6"/>
        <v>231.68</v>
      </c>
      <c r="AQ83" s="3">
        <f t="shared" si="6"/>
        <v>228.38000000000005</v>
      </c>
      <c r="AR83" s="3">
        <f t="shared" si="6"/>
        <v>213.26</v>
      </c>
      <c r="AS83" s="3">
        <f t="shared" si="6"/>
        <v>219.59</v>
      </c>
      <c r="AT83" s="3">
        <f t="shared" si="6"/>
        <v>221.46000000000004</v>
      </c>
      <c r="AU83" s="3">
        <f t="shared" si="6"/>
        <v>241.24</v>
      </c>
      <c r="AV83" s="3">
        <f t="shared" si="6"/>
        <v>230.51000000000002</v>
      </c>
      <c r="AW83" s="3">
        <f t="shared" si="6"/>
        <v>212.01</v>
      </c>
      <c r="AX83" s="3">
        <f t="shared" si="6"/>
        <v>231.14000000000001</v>
      </c>
      <c r="AY83" s="3">
        <f t="shared" si="6"/>
        <v>224.01</v>
      </c>
      <c r="AZ83" s="3">
        <f t="shared" si="6"/>
        <v>210.37</v>
      </c>
      <c r="BA83" s="3">
        <f t="shared" si="6"/>
        <v>200.83</v>
      </c>
    </row>
    <row r="84" spans="2:53" x14ac:dyDescent="0.25">
      <c r="N84" s="3"/>
      <c r="AA84" s="3"/>
      <c r="AN84" s="3"/>
    </row>
    <row r="85" spans="2:53" x14ac:dyDescent="0.25">
      <c r="B85" s="3" t="s">
        <v>32</v>
      </c>
      <c r="C85" s="3" t="s">
        <v>26</v>
      </c>
      <c r="D85" s="3">
        <v>30.58</v>
      </c>
      <c r="E85" s="3">
        <v>31.63</v>
      </c>
      <c r="F85" s="3">
        <v>35.979999999999997</v>
      </c>
      <c r="G85" s="3">
        <v>39.590000000000003</v>
      </c>
      <c r="H85" s="3">
        <v>40.54</v>
      </c>
      <c r="I85" s="3">
        <v>43.46</v>
      </c>
      <c r="J85" s="3">
        <v>47.56</v>
      </c>
      <c r="K85" s="3">
        <v>47.06</v>
      </c>
      <c r="L85" s="3">
        <v>49.52</v>
      </c>
      <c r="M85" s="3">
        <v>57.83</v>
      </c>
      <c r="N85" s="3">
        <v>60.76</v>
      </c>
      <c r="O85" s="3">
        <v>56.19</v>
      </c>
      <c r="P85" s="3">
        <v>58.74</v>
      </c>
      <c r="Q85" s="3">
        <v>57.15</v>
      </c>
      <c r="R85" s="3">
        <v>53.03</v>
      </c>
      <c r="S85" s="3">
        <v>52.6</v>
      </c>
      <c r="T85" s="3">
        <v>57.79</v>
      </c>
      <c r="U85" s="3">
        <v>59.7</v>
      </c>
      <c r="V85" s="3">
        <v>60.55</v>
      </c>
      <c r="W85" s="3">
        <v>63.27</v>
      </c>
      <c r="X85" s="3">
        <v>60.97</v>
      </c>
      <c r="Y85" s="3">
        <v>52.71</v>
      </c>
      <c r="Z85" s="3">
        <v>54.69</v>
      </c>
      <c r="AA85" s="3">
        <v>50.55</v>
      </c>
      <c r="AB85" s="3">
        <v>52.32</v>
      </c>
      <c r="AC85" s="3">
        <v>60.98</v>
      </c>
      <c r="AD85" s="3">
        <v>61.4</v>
      </c>
      <c r="AE85" s="3">
        <v>59.95</v>
      </c>
      <c r="AF85" s="3">
        <v>56.18</v>
      </c>
      <c r="AG85" s="3">
        <v>49.95</v>
      </c>
      <c r="AH85" s="3">
        <v>50.78</v>
      </c>
      <c r="AI85" s="3">
        <v>60.34</v>
      </c>
      <c r="AJ85" s="3">
        <v>54.85</v>
      </c>
      <c r="AK85" s="3">
        <v>56.91</v>
      </c>
      <c r="AL85" s="3">
        <v>60.88</v>
      </c>
      <c r="AM85" s="3">
        <v>57.99</v>
      </c>
      <c r="AN85" s="3">
        <v>71.239999999999995</v>
      </c>
      <c r="AO85" s="3">
        <v>62.02</v>
      </c>
      <c r="AP85" s="3">
        <v>58.91</v>
      </c>
      <c r="AQ85" s="3">
        <v>54.63</v>
      </c>
      <c r="AR85" s="3">
        <v>51.2</v>
      </c>
      <c r="AS85" s="3">
        <v>53.05</v>
      </c>
      <c r="AT85" s="3">
        <v>52.33</v>
      </c>
      <c r="AU85" s="3">
        <v>57.42</v>
      </c>
      <c r="AV85" s="3">
        <v>52.01</v>
      </c>
      <c r="AW85" s="3">
        <v>48.37</v>
      </c>
      <c r="AX85" s="3">
        <v>56.01</v>
      </c>
      <c r="AY85" s="3">
        <v>51.58</v>
      </c>
      <c r="AZ85" s="3">
        <v>48.83</v>
      </c>
      <c r="BA85" s="3">
        <v>47.34</v>
      </c>
    </row>
    <row r="86" spans="2:53" x14ac:dyDescent="0.25">
      <c r="C86" s="3" t="s">
        <v>27</v>
      </c>
      <c r="D86" s="3">
        <v>14.84</v>
      </c>
      <c r="E86" s="3">
        <v>14.82</v>
      </c>
      <c r="F86" s="3">
        <v>16.45</v>
      </c>
      <c r="G86" s="3">
        <v>18.8</v>
      </c>
      <c r="H86" s="3">
        <v>21.83</v>
      </c>
      <c r="I86" s="3">
        <v>24.79</v>
      </c>
      <c r="J86" s="3">
        <v>27.44</v>
      </c>
      <c r="K86" s="3">
        <v>28.3</v>
      </c>
      <c r="L86" s="3">
        <v>32.299999999999997</v>
      </c>
      <c r="M86" s="3">
        <v>37.82</v>
      </c>
      <c r="N86" s="3">
        <v>39.99</v>
      </c>
      <c r="O86" s="3">
        <v>39.86</v>
      </c>
      <c r="P86" s="3">
        <v>43.05</v>
      </c>
      <c r="Q86" s="3">
        <v>48.42</v>
      </c>
      <c r="R86" s="3">
        <v>45.81</v>
      </c>
      <c r="S86" s="3">
        <v>45.52</v>
      </c>
      <c r="T86" s="3">
        <v>50.95</v>
      </c>
      <c r="U86" s="3">
        <v>50.21</v>
      </c>
      <c r="V86" s="3">
        <v>53.19</v>
      </c>
      <c r="W86" s="3">
        <v>54.07</v>
      </c>
      <c r="X86" s="3">
        <v>57.39</v>
      </c>
      <c r="Y86" s="3">
        <v>45.77</v>
      </c>
      <c r="Z86" s="3">
        <v>43.85</v>
      </c>
      <c r="AA86" s="3">
        <v>41.95</v>
      </c>
      <c r="AB86" s="3">
        <v>42.49</v>
      </c>
      <c r="AC86" s="3">
        <v>50.47</v>
      </c>
      <c r="AD86" s="3">
        <v>52.68</v>
      </c>
      <c r="AE86" s="3">
        <v>59.02</v>
      </c>
      <c r="AF86" s="3">
        <v>52.81</v>
      </c>
      <c r="AG86" s="3">
        <v>53.46</v>
      </c>
      <c r="AH86" s="3">
        <v>52.06</v>
      </c>
      <c r="AI86" s="3">
        <v>54.89</v>
      </c>
      <c r="AJ86" s="3">
        <v>48.4</v>
      </c>
      <c r="AK86" s="3">
        <v>52.86</v>
      </c>
      <c r="AL86" s="3">
        <v>60</v>
      </c>
      <c r="AM86" s="3">
        <v>53.98</v>
      </c>
      <c r="AN86" s="3">
        <v>63.37</v>
      </c>
      <c r="AO86" s="3">
        <v>62.52</v>
      </c>
      <c r="AP86" s="3">
        <v>58.85</v>
      </c>
      <c r="AQ86" s="3">
        <v>56.79</v>
      </c>
      <c r="AR86" s="3">
        <v>54.61</v>
      </c>
      <c r="AS86" s="3">
        <v>59.01</v>
      </c>
      <c r="AT86" s="3">
        <v>63.96</v>
      </c>
      <c r="AU86" s="3">
        <v>72.77</v>
      </c>
      <c r="AV86" s="3">
        <v>69.400000000000006</v>
      </c>
      <c r="AW86" s="3">
        <v>56.67</v>
      </c>
      <c r="AX86" s="3">
        <v>67.92</v>
      </c>
      <c r="AY86" s="3">
        <v>65.73</v>
      </c>
      <c r="AZ86" s="3">
        <v>58.13</v>
      </c>
      <c r="BA86" s="3">
        <v>55.46</v>
      </c>
    </row>
    <row r="87" spans="2:53" x14ac:dyDescent="0.25">
      <c r="C87" s="3" t="s">
        <v>28</v>
      </c>
      <c r="D87" s="3">
        <v>1.21</v>
      </c>
      <c r="E87" s="3">
        <v>1.1299999999999999</v>
      </c>
      <c r="F87" s="3">
        <v>1.18</v>
      </c>
      <c r="G87" s="3">
        <v>1.3</v>
      </c>
      <c r="H87" s="3">
        <v>1.3</v>
      </c>
      <c r="I87" s="3">
        <v>1.4</v>
      </c>
      <c r="J87" s="3">
        <v>1.49</v>
      </c>
      <c r="K87" s="3">
        <v>1.43</v>
      </c>
      <c r="L87" s="3">
        <v>1.58</v>
      </c>
      <c r="M87" s="3">
        <v>1.24</v>
      </c>
      <c r="N87" s="3">
        <v>1.41</v>
      </c>
      <c r="O87" s="3">
        <v>1.44</v>
      </c>
      <c r="P87" s="3">
        <v>1.38</v>
      </c>
      <c r="Q87" s="3">
        <v>1.71</v>
      </c>
      <c r="R87" s="3">
        <v>1.71</v>
      </c>
      <c r="S87" s="3">
        <v>1.56</v>
      </c>
      <c r="T87" s="3">
        <v>1.51</v>
      </c>
      <c r="U87" s="3">
        <v>1.69</v>
      </c>
      <c r="V87" s="3">
        <v>1.71</v>
      </c>
      <c r="W87" s="3">
        <v>1.89</v>
      </c>
      <c r="X87" s="3">
        <v>1.8</v>
      </c>
      <c r="Y87" s="3">
        <v>1.7</v>
      </c>
      <c r="Z87" s="3">
        <v>1.49</v>
      </c>
      <c r="AA87" s="3">
        <v>1.52</v>
      </c>
      <c r="AB87" s="3">
        <v>1.7</v>
      </c>
      <c r="AC87" s="3">
        <v>1.59</v>
      </c>
      <c r="AD87" s="3">
        <v>1.75</v>
      </c>
      <c r="AE87" s="3">
        <v>1.86</v>
      </c>
      <c r="AF87" s="3">
        <v>1.82</v>
      </c>
      <c r="AG87" s="3">
        <v>1.86</v>
      </c>
      <c r="AH87" s="3">
        <v>1.97</v>
      </c>
      <c r="AI87" s="3">
        <v>1.75</v>
      </c>
      <c r="AJ87" s="3">
        <v>1.79</v>
      </c>
      <c r="AK87" s="3">
        <v>1.96</v>
      </c>
      <c r="AL87" s="3">
        <v>2</v>
      </c>
      <c r="AM87" s="3">
        <v>1.94</v>
      </c>
      <c r="AN87" s="3">
        <v>2.21</v>
      </c>
      <c r="AO87" s="3">
        <v>2.09</v>
      </c>
      <c r="AP87" s="3">
        <v>2.08</v>
      </c>
      <c r="AQ87" s="3">
        <v>2.04</v>
      </c>
      <c r="AR87" s="3">
        <v>2.14</v>
      </c>
      <c r="AS87" s="3">
        <v>2.08</v>
      </c>
      <c r="AT87" s="3">
        <v>2.1800000000000002</v>
      </c>
      <c r="AU87" s="3">
        <v>2.17</v>
      </c>
      <c r="AV87" s="3">
        <v>2.23</v>
      </c>
      <c r="AW87" s="3">
        <v>2.1800000000000002</v>
      </c>
      <c r="AX87" s="3">
        <v>2.2400000000000002</v>
      </c>
      <c r="AY87" s="3">
        <v>2.35</v>
      </c>
      <c r="AZ87" s="3">
        <v>2.2000000000000002</v>
      </c>
      <c r="BA87" s="3">
        <v>2</v>
      </c>
    </row>
    <row r="88" spans="2:53" x14ac:dyDescent="0.25">
      <c r="C88" s="3" t="s">
        <v>29</v>
      </c>
      <c r="D88" s="3">
        <v>13.16</v>
      </c>
      <c r="E88" s="3">
        <v>12.81</v>
      </c>
      <c r="F88" s="3">
        <v>13.07</v>
      </c>
      <c r="G88" s="3">
        <v>14.35</v>
      </c>
      <c r="H88" s="3">
        <v>14.88</v>
      </c>
      <c r="I88" s="3">
        <v>16.47</v>
      </c>
      <c r="J88" s="3">
        <v>18.38</v>
      </c>
      <c r="K88" s="3">
        <v>18.77</v>
      </c>
      <c r="L88" s="3">
        <v>19.84</v>
      </c>
      <c r="M88" s="3">
        <v>22</v>
      </c>
      <c r="N88" s="3">
        <v>24.47</v>
      </c>
      <c r="O88" s="3">
        <v>23.41</v>
      </c>
      <c r="P88" s="3">
        <v>24.17</v>
      </c>
      <c r="Q88" s="3">
        <v>23.89</v>
      </c>
      <c r="R88" s="3">
        <v>23.05</v>
      </c>
      <c r="S88" s="3">
        <v>23.98</v>
      </c>
      <c r="T88" s="3">
        <v>25.77</v>
      </c>
      <c r="U88" s="3">
        <v>27.23</v>
      </c>
      <c r="V88" s="3">
        <v>29.05</v>
      </c>
      <c r="W88" s="3">
        <v>28.27</v>
      </c>
      <c r="X88" s="3">
        <v>28.57</v>
      </c>
      <c r="Y88" s="3">
        <v>26.42</v>
      </c>
      <c r="Z88" s="3">
        <v>24.92</v>
      </c>
      <c r="AA88" s="3">
        <v>25.18</v>
      </c>
      <c r="AB88" s="3">
        <v>26.46</v>
      </c>
      <c r="AC88" s="3">
        <v>27.13</v>
      </c>
      <c r="AD88" s="3">
        <v>30.4</v>
      </c>
      <c r="AE88" s="3">
        <v>29.19</v>
      </c>
      <c r="AF88" s="3">
        <v>26.89</v>
      </c>
      <c r="AG88" s="3">
        <v>29.25</v>
      </c>
      <c r="AH88" s="3">
        <v>28.51</v>
      </c>
      <c r="AI88" s="3">
        <v>29.91</v>
      </c>
      <c r="AJ88" s="3">
        <v>29.97</v>
      </c>
      <c r="AK88" s="3">
        <v>32.729999999999997</v>
      </c>
      <c r="AL88" s="3">
        <v>31.2</v>
      </c>
      <c r="AM88" s="3">
        <v>31.84</v>
      </c>
      <c r="AN88" s="3">
        <v>30.59</v>
      </c>
      <c r="AO88" s="3">
        <v>33.67</v>
      </c>
      <c r="AP88" s="3">
        <v>35.090000000000003</v>
      </c>
      <c r="AQ88" s="3">
        <v>38.1</v>
      </c>
      <c r="AR88" s="3">
        <v>37.1</v>
      </c>
      <c r="AS88" s="3">
        <v>37.64</v>
      </c>
      <c r="AT88" s="3">
        <v>33.58</v>
      </c>
      <c r="AU88" s="3">
        <v>40.49</v>
      </c>
      <c r="AV88" s="3">
        <v>38.44</v>
      </c>
      <c r="AW88" s="3">
        <v>37.56</v>
      </c>
      <c r="AX88" s="3">
        <v>39.58</v>
      </c>
      <c r="AY88" s="3">
        <v>39</v>
      </c>
      <c r="AZ88" s="3">
        <v>44.8</v>
      </c>
      <c r="BA88" s="3">
        <v>42.08</v>
      </c>
    </row>
    <row r="89" spans="2:53" x14ac:dyDescent="0.25">
      <c r="C89" s="3" t="s">
        <v>30</v>
      </c>
      <c r="D89" s="3">
        <v>47.85</v>
      </c>
      <c r="E89" s="3">
        <v>47.56</v>
      </c>
      <c r="F89" s="3">
        <v>50.49</v>
      </c>
      <c r="G89" s="3">
        <v>55.02</v>
      </c>
      <c r="H89" s="3">
        <v>58.52</v>
      </c>
      <c r="I89" s="3">
        <v>61.89</v>
      </c>
      <c r="J89" s="3">
        <v>67.81</v>
      </c>
      <c r="K89" s="3">
        <v>65.67</v>
      </c>
      <c r="L89" s="3">
        <v>74.260000000000005</v>
      </c>
      <c r="M89" s="3">
        <v>82.64</v>
      </c>
      <c r="N89" s="3">
        <v>92.61</v>
      </c>
      <c r="O89" s="3">
        <v>84.49</v>
      </c>
      <c r="P89" s="3">
        <v>84.7</v>
      </c>
      <c r="Q89" s="3">
        <v>87.35</v>
      </c>
      <c r="R89" s="3">
        <v>81.040000000000006</v>
      </c>
      <c r="S89" s="3">
        <v>80.94</v>
      </c>
      <c r="T89" s="3">
        <v>88.6</v>
      </c>
      <c r="U89" s="3">
        <v>85.7</v>
      </c>
      <c r="V89" s="3">
        <v>78.75</v>
      </c>
      <c r="W89" s="3">
        <v>83.8</v>
      </c>
      <c r="X89" s="3">
        <v>72</v>
      </c>
      <c r="Y89" s="3">
        <v>69.41</v>
      </c>
      <c r="Z89" s="3">
        <v>62.33</v>
      </c>
      <c r="AA89" s="3">
        <v>58.11</v>
      </c>
      <c r="AB89" s="3">
        <v>56.7</v>
      </c>
      <c r="AC89" s="3">
        <v>61.83</v>
      </c>
      <c r="AD89" s="3">
        <v>61.5</v>
      </c>
      <c r="AE89" s="3">
        <v>57.82</v>
      </c>
      <c r="AF89" s="3">
        <v>58.89</v>
      </c>
      <c r="AG89" s="3">
        <v>55.28</v>
      </c>
      <c r="AH89" s="3">
        <v>51.76</v>
      </c>
      <c r="AI89" s="3">
        <v>51.44</v>
      </c>
      <c r="AJ89" s="3">
        <v>50.45</v>
      </c>
      <c r="AK89" s="3">
        <v>50.87</v>
      </c>
      <c r="AL89" s="3">
        <v>54.06</v>
      </c>
      <c r="AM89" s="3">
        <v>54.71</v>
      </c>
      <c r="AN89" s="3">
        <v>55.79</v>
      </c>
      <c r="AO89" s="3">
        <v>52.25</v>
      </c>
      <c r="AP89" s="3">
        <v>52.48</v>
      </c>
      <c r="AQ89" s="3">
        <v>51.13</v>
      </c>
      <c r="AR89" s="3">
        <v>49.46</v>
      </c>
      <c r="AS89" s="3">
        <v>50.3</v>
      </c>
      <c r="AT89" s="3">
        <v>56.87</v>
      </c>
      <c r="AU89" s="3">
        <v>54.93</v>
      </c>
      <c r="AV89" s="3">
        <v>54.46</v>
      </c>
      <c r="AW89" s="3">
        <v>51.29</v>
      </c>
      <c r="AX89" s="3">
        <v>48.97</v>
      </c>
      <c r="AY89" s="3">
        <v>46.77</v>
      </c>
      <c r="AZ89" s="3">
        <v>48.37</v>
      </c>
      <c r="BA89" s="3">
        <v>43.05</v>
      </c>
    </row>
    <row r="91" spans="2:53" x14ac:dyDescent="0.25">
      <c r="O91" s="4"/>
      <c r="P91" s="4"/>
    </row>
    <row r="92" spans="2:53" x14ac:dyDescent="0.25">
      <c r="B92" s="3" t="s">
        <v>23</v>
      </c>
      <c r="O92" s="4"/>
      <c r="P92" s="4"/>
    </row>
    <row r="93" spans="2:53" s="4" customFormat="1" x14ac:dyDescent="0.25">
      <c r="D93" s="4">
        <v>1960</v>
      </c>
      <c r="E93" s="4">
        <v>1961</v>
      </c>
      <c r="F93" s="4">
        <v>1962</v>
      </c>
      <c r="G93" s="4">
        <v>1963</v>
      </c>
      <c r="H93" s="4">
        <v>1964</v>
      </c>
      <c r="I93" s="4">
        <v>1965</v>
      </c>
      <c r="J93" s="4">
        <v>1966</v>
      </c>
      <c r="K93" s="4">
        <v>1967</v>
      </c>
      <c r="L93" s="4">
        <v>1968</v>
      </c>
      <c r="M93" s="4">
        <v>1969</v>
      </c>
      <c r="N93" s="4">
        <v>1970</v>
      </c>
      <c r="O93" s="4">
        <v>1971</v>
      </c>
      <c r="P93" s="4">
        <v>1972</v>
      </c>
      <c r="Q93" s="4">
        <v>1973</v>
      </c>
      <c r="R93" s="4">
        <v>1974</v>
      </c>
      <c r="S93" s="4">
        <v>1975</v>
      </c>
      <c r="T93" s="4">
        <v>1976</v>
      </c>
      <c r="U93" s="4">
        <v>1977</v>
      </c>
      <c r="V93" s="4">
        <v>1978</v>
      </c>
      <c r="W93" s="4">
        <v>1979</v>
      </c>
      <c r="X93" s="4">
        <v>1980</v>
      </c>
      <c r="Y93" s="4">
        <v>1981</v>
      </c>
      <c r="Z93" s="4">
        <v>1982</v>
      </c>
      <c r="AA93" s="4">
        <v>1983</v>
      </c>
      <c r="AB93" s="4">
        <v>1984</v>
      </c>
      <c r="AC93" s="4">
        <v>1985</v>
      </c>
      <c r="AD93" s="4">
        <v>1986</v>
      </c>
      <c r="AE93" s="4">
        <v>1987</v>
      </c>
      <c r="AF93" s="4">
        <v>1988</v>
      </c>
      <c r="AG93" s="4">
        <v>1989</v>
      </c>
      <c r="AH93" s="4">
        <v>1990</v>
      </c>
      <c r="AI93" s="4">
        <v>1991</v>
      </c>
      <c r="AJ93" s="4">
        <v>1992</v>
      </c>
      <c r="AK93" s="4">
        <v>1993</v>
      </c>
      <c r="AL93" s="4">
        <v>1994</v>
      </c>
      <c r="AM93" s="4">
        <v>1995</v>
      </c>
      <c r="AN93" s="4">
        <v>1996</v>
      </c>
      <c r="AO93" s="4">
        <v>1997</v>
      </c>
      <c r="AP93" s="4">
        <v>1998</v>
      </c>
      <c r="AQ93" s="4">
        <v>1999</v>
      </c>
      <c r="AR93" s="4">
        <v>2000</v>
      </c>
      <c r="AS93" s="4">
        <v>2001</v>
      </c>
      <c r="AT93" s="4">
        <v>2002</v>
      </c>
      <c r="AU93" s="4">
        <v>2003</v>
      </c>
      <c r="AV93" s="4">
        <v>2004</v>
      </c>
      <c r="AW93" s="4">
        <v>2005</v>
      </c>
      <c r="AX93" s="4">
        <v>2006</v>
      </c>
      <c r="AY93" s="4">
        <v>2007</v>
      </c>
      <c r="AZ93" s="4">
        <v>2008</v>
      </c>
      <c r="BA93" s="4">
        <v>2009</v>
      </c>
    </row>
    <row r="94" spans="2:53" x14ac:dyDescent="0.25">
      <c r="B94" s="3" t="s">
        <v>33</v>
      </c>
      <c r="C94" s="3" t="s">
        <v>26</v>
      </c>
      <c r="D94" s="3">
        <v>0.74</v>
      </c>
      <c r="E94" s="3">
        <v>0.62</v>
      </c>
      <c r="F94" s="3">
        <v>1.07</v>
      </c>
      <c r="G94" s="3">
        <v>1.36</v>
      </c>
      <c r="H94" s="3">
        <v>1.66</v>
      </c>
      <c r="I94" s="3">
        <v>1.56</v>
      </c>
      <c r="J94" s="3">
        <v>1.89</v>
      </c>
      <c r="K94" s="3">
        <v>2.0099999999999998</v>
      </c>
      <c r="L94" s="3">
        <v>1.93</v>
      </c>
      <c r="M94" s="3">
        <v>1.84</v>
      </c>
      <c r="N94" s="3">
        <v>1.5</v>
      </c>
      <c r="O94" s="3">
        <v>2.09</v>
      </c>
      <c r="P94" s="3">
        <v>2.2000000000000002</v>
      </c>
      <c r="Q94" s="3">
        <v>2.16</v>
      </c>
      <c r="R94" s="3">
        <v>1.64</v>
      </c>
      <c r="S94" s="3">
        <v>1.67</v>
      </c>
      <c r="T94" s="3">
        <v>1.68</v>
      </c>
      <c r="U94" s="3">
        <v>1.48</v>
      </c>
      <c r="V94" s="3">
        <v>1.53</v>
      </c>
      <c r="W94" s="3">
        <v>1.33</v>
      </c>
      <c r="X94" s="3">
        <v>1.32</v>
      </c>
      <c r="Y94" s="3">
        <v>1.51</v>
      </c>
      <c r="Z94" s="3">
        <v>1.54</v>
      </c>
      <c r="AA94" s="4">
        <v>1.4</v>
      </c>
      <c r="AB94" s="3">
        <v>1.4</v>
      </c>
      <c r="AC94" s="3">
        <v>1.34</v>
      </c>
      <c r="AD94" s="3">
        <v>1.51</v>
      </c>
      <c r="AE94" s="3">
        <v>2.21</v>
      </c>
      <c r="AF94" s="3">
        <v>2.8</v>
      </c>
      <c r="AG94" s="3">
        <v>2.87</v>
      </c>
      <c r="AH94" s="3">
        <v>3.02</v>
      </c>
      <c r="AI94" s="3">
        <v>2.71</v>
      </c>
      <c r="AJ94" s="3">
        <v>2.83</v>
      </c>
      <c r="AK94" s="3">
        <v>4.21</v>
      </c>
      <c r="AL94" s="3">
        <v>4.7300000000000004</v>
      </c>
      <c r="AM94" s="3">
        <v>4.96</v>
      </c>
      <c r="AN94" s="4">
        <v>4.6900000000000004</v>
      </c>
      <c r="AO94" s="3">
        <v>4.3</v>
      </c>
      <c r="AP94" s="3">
        <v>4.33</v>
      </c>
      <c r="AQ94" s="3">
        <v>4.0599999999999996</v>
      </c>
      <c r="AR94" s="3">
        <v>4.03</v>
      </c>
      <c r="AS94" s="3">
        <v>3.35</v>
      </c>
      <c r="AT94" s="3">
        <v>2.76</v>
      </c>
      <c r="AU94" s="3">
        <v>2.9</v>
      </c>
      <c r="AV94" s="3">
        <v>2.36</v>
      </c>
      <c r="AW94" s="3">
        <v>2.41</v>
      </c>
      <c r="AX94" s="3">
        <v>3.18</v>
      </c>
      <c r="AY94" s="3">
        <v>3.33</v>
      </c>
      <c r="AZ94" s="3">
        <v>2.87</v>
      </c>
      <c r="BA94" s="3">
        <v>1.6</v>
      </c>
    </row>
    <row r="95" spans="2:53" x14ac:dyDescent="0.25">
      <c r="C95" s="3" t="s">
        <v>27</v>
      </c>
      <c r="D95" s="3">
        <v>0.02</v>
      </c>
      <c r="E95" s="3">
        <v>0.02</v>
      </c>
      <c r="F95" s="3">
        <v>0.02</v>
      </c>
      <c r="G95" s="3">
        <v>0.06</v>
      </c>
      <c r="H95" s="3">
        <v>0.01</v>
      </c>
      <c r="I95" s="3">
        <v>0.06</v>
      </c>
      <c r="J95" s="3">
        <v>7.0000000000000007E-2</v>
      </c>
      <c r="K95" s="3">
        <v>0.08</v>
      </c>
      <c r="L95" s="3">
        <v>0.09</v>
      </c>
      <c r="M95" s="3">
        <v>0.13</v>
      </c>
      <c r="N95" s="3">
        <v>0.23</v>
      </c>
      <c r="O95" s="3">
        <v>0.24</v>
      </c>
      <c r="P95" s="3">
        <v>0.16</v>
      </c>
      <c r="Q95" s="3">
        <v>0.25</v>
      </c>
      <c r="R95" s="3">
        <v>0.23</v>
      </c>
      <c r="S95" s="3">
        <v>0.3</v>
      </c>
      <c r="T95" s="3">
        <v>0.48</v>
      </c>
      <c r="U95" s="3">
        <v>0.69</v>
      </c>
      <c r="V95" s="3">
        <v>0.81</v>
      </c>
      <c r="W95" s="3">
        <v>1.73</v>
      </c>
      <c r="X95" s="3">
        <v>1.84</v>
      </c>
      <c r="Y95" s="3">
        <v>1.8</v>
      </c>
      <c r="Z95" s="3">
        <v>2.06</v>
      </c>
      <c r="AA95" s="4">
        <v>2.11</v>
      </c>
      <c r="AB95" s="3">
        <v>2.64</v>
      </c>
      <c r="AC95" s="3">
        <v>1.45</v>
      </c>
      <c r="AD95" s="3">
        <v>1.62</v>
      </c>
      <c r="AE95" s="3">
        <v>1.54</v>
      </c>
      <c r="AF95" s="3">
        <v>1.54</v>
      </c>
      <c r="AG95" s="3">
        <v>1.65</v>
      </c>
      <c r="AH95" s="3">
        <v>1.78</v>
      </c>
      <c r="AI95" s="3">
        <v>1.7</v>
      </c>
      <c r="AJ95" s="3">
        <v>2.14</v>
      </c>
      <c r="AK95" s="3">
        <v>1.68</v>
      </c>
      <c r="AL95" s="3">
        <v>1.31</v>
      </c>
      <c r="AM95" s="3">
        <v>1.04</v>
      </c>
      <c r="AN95" s="4">
        <v>1.17</v>
      </c>
      <c r="AO95" s="3">
        <v>1.27</v>
      </c>
      <c r="AP95" s="3">
        <v>1.63</v>
      </c>
      <c r="AQ95" s="3">
        <v>1.75</v>
      </c>
      <c r="AR95" s="3">
        <v>2.1</v>
      </c>
      <c r="AS95" s="3">
        <v>1.8</v>
      </c>
      <c r="AT95" s="3">
        <v>2.02</v>
      </c>
      <c r="AU95" s="3">
        <v>2.0099999999999998</v>
      </c>
      <c r="AV95" s="3">
        <v>1.62</v>
      </c>
      <c r="AW95" s="3">
        <v>1.59</v>
      </c>
      <c r="AX95" s="3">
        <v>1.75</v>
      </c>
      <c r="AY95" s="3">
        <v>1.44</v>
      </c>
      <c r="AZ95" s="3">
        <v>1.26</v>
      </c>
      <c r="BA95" s="3">
        <v>0.78</v>
      </c>
    </row>
    <row r="96" spans="2:53" x14ac:dyDescent="0.25">
      <c r="C96" s="3" t="s">
        <v>28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 t="s">
        <v>34</v>
      </c>
      <c r="P96" s="3" t="s">
        <v>34</v>
      </c>
      <c r="Q96" s="3" t="s">
        <v>34</v>
      </c>
      <c r="R96" s="3" t="s">
        <v>34</v>
      </c>
      <c r="S96" s="3" t="s">
        <v>34</v>
      </c>
      <c r="T96" s="3" t="s">
        <v>34</v>
      </c>
      <c r="U96" s="3" t="s">
        <v>34</v>
      </c>
      <c r="V96" s="3" t="s">
        <v>34</v>
      </c>
      <c r="W96" s="3" t="s">
        <v>34</v>
      </c>
      <c r="X96" s="3" t="s">
        <v>34</v>
      </c>
      <c r="Y96" s="3" t="s">
        <v>34</v>
      </c>
      <c r="Z96" s="3" t="s">
        <v>34</v>
      </c>
      <c r="AA96" s="4">
        <v>0</v>
      </c>
      <c r="AB96" s="3">
        <v>0.01</v>
      </c>
      <c r="AC96" s="3">
        <v>0.02</v>
      </c>
      <c r="AD96" s="3">
        <v>0.04</v>
      </c>
      <c r="AE96" s="3">
        <v>0.05</v>
      </c>
      <c r="AF96" s="3">
        <v>0.05</v>
      </c>
      <c r="AG96" s="3">
        <v>0.1</v>
      </c>
      <c r="AH96" s="3">
        <v>0.1</v>
      </c>
      <c r="AI96" s="3">
        <v>0.04</v>
      </c>
      <c r="AJ96" s="3">
        <v>0.06</v>
      </c>
      <c r="AK96" s="3">
        <v>0.1</v>
      </c>
      <c r="AL96" s="3">
        <v>0.09</v>
      </c>
      <c r="AM96" s="3">
        <v>0.14000000000000001</v>
      </c>
      <c r="AN96" s="4">
        <v>0.12</v>
      </c>
      <c r="AO96" s="3">
        <v>0.14000000000000001</v>
      </c>
      <c r="AP96" s="3">
        <v>0.17</v>
      </c>
      <c r="AQ96" s="3">
        <v>0.16</v>
      </c>
      <c r="AR96" s="3">
        <v>0.21</v>
      </c>
      <c r="AS96" s="3">
        <v>0.14000000000000001</v>
      </c>
      <c r="AT96" s="3">
        <v>0.21</v>
      </c>
      <c r="AU96" s="3">
        <v>0.21</v>
      </c>
      <c r="AV96" s="3">
        <v>0.22</v>
      </c>
      <c r="AW96" s="3">
        <v>0.2</v>
      </c>
      <c r="AX96" s="3">
        <v>0.11</v>
      </c>
      <c r="AY96" s="3">
        <v>0.2</v>
      </c>
      <c r="AZ96" s="3">
        <v>0.19</v>
      </c>
      <c r="BA96" s="3">
        <v>0.2</v>
      </c>
    </row>
    <row r="97" spans="2:53" x14ac:dyDescent="0.25">
      <c r="C97" s="3" t="s">
        <v>29</v>
      </c>
      <c r="D97" s="3">
        <v>1.03</v>
      </c>
      <c r="E97" s="3">
        <v>1.1399999999999999</v>
      </c>
      <c r="F97" s="3">
        <v>1.23</v>
      </c>
      <c r="G97" s="3">
        <v>1.31</v>
      </c>
      <c r="H97" s="3">
        <v>1.43</v>
      </c>
      <c r="I97" s="3">
        <v>1.29</v>
      </c>
      <c r="J97" s="3">
        <v>1.18</v>
      </c>
      <c r="K97" s="3">
        <v>1.28</v>
      </c>
      <c r="L97" s="3">
        <v>1.3</v>
      </c>
      <c r="M97" s="3">
        <v>1.36</v>
      </c>
      <c r="N97" s="3">
        <v>1.71</v>
      </c>
      <c r="O97" s="3">
        <v>1.9</v>
      </c>
      <c r="P97" s="3">
        <v>2.0699999999999998</v>
      </c>
      <c r="Q97" s="3">
        <v>1.98</v>
      </c>
      <c r="R97" s="3">
        <v>1.41</v>
      </c>
      <c r="S97" s="3">
        <v>1.49</v>
      </c>
      <c r="T97" s="3">
        <v>1.91</v>
      </c>
      <c r="U97" s="3">
        <v>1.42</v>
      </c>
      <c r="V97" s="3">
        <v>1.32</v>
      </c>
      <c r="W97" s="3">
        <v>1.1200000000000001</v>
      </c>
      <c r="X97" s="3">
        <v>0.87</v>
      </c>
      <c r="Y97" s="3">
        <v>0.78</v>
      </c>
      <c r="Z97" s="3">
        <v>0.74</v>
      </c>
      <c r="AA97" s="4">
        <v>0.91</v>
      </c>
      <c r="AB97" s="3">
        <v>0.91</v>
      </c>
      <c r="AC97" s="3">
        <v>1.03</v>
      </c>
      <c r="AD97" s="3">
        <v>1.05</v>
      </c>
      <c r="AE97" s="3">
        <v>1.06</v>
      </c>
      <c r="AF97" s="3">
        <v>1.27</v>
      </c>
      <c r="AG97" s="3">
        <v>1.04</v>
      </c>
      <c r="AH97" s="3">
        <v>1.39</v>
      </c>
      <c r="AI97" s="3">
        <v>1.21</v>
      </c>
      <c r="AJ97" s="3">
        <v>1.52</v>
      </c>
      <c r="AK97" s="3">
        <v>1.63</v>
      </c>
      <c r="AL97" s="3">
        <v>1.78</v>
      </c>
      <c r="AM97" s="3">
        <v>2.19</v>
      </c>
      <c r="AN97" s="4">
        <v>2.39</v>
      </c>
      <c r="AO97" s="3">
        <v>2.98</v>
      </c>
      <c r="AP97" s="3">
        <v>2.78</v>
      </c>
      <c r="AQ97" s="3">
        <v>2.66</v>
      </c>
      <c r="AR97" s="3">
        <v>2.56</v>
      </c>
      <c r="AS97" s="3">
        <v>2.52</v>
      </c>
      <c r="AT97" s="3">
        <v>2.0699999999999998</v>
      </c>
      <c r="AU97" s="3">
        <v>1.74</v>
      </c>
      <c r="AV97" s="3">
        <v>1.6</v>
      </c>
      <c r="AW97" s="3">
        <v>2.16</v>
      </c>
      <c r="AX97" s="3">
        <v>1.56</v>
      </c>
      <c r="AY97" s="3">
        <v>2.0499999999999998</v>
      </c>
      <c r="AZ97" s="3">
        <v>1.49</v>
      </c>
      <c r="BA97" s="3">
        <v>1.54</v>
      </c>
    </row>
    <row r="98" spans="2:53" x14ac:dyDescent="0.25">
      <c r="C98" s="3" t="s">
        <v>30</v>
      </c>
      <c r="D98" s="3">
        <v>1.56</v>
      </c>
      <c r="E98" s="3">
        <v>1.75</v>
      </c>
      <c r="F98" s="3">
        <v>2.12</v>
      </c>
      <c r="G98" s="3">
        <v>2.36</v>
      </c>
      <c r="H98" s="3">
        <v>2.5</v>
      </c>
      <c r="I98" s="3">
        <v>2.62</v>
      </c>
      <c r="J98" s="3">
        <v>2.87</v>
      </c>
      <c r="K98" s="3">
        <v>3.46</v>
      </c>
      <c r="L98" s="3">
        <v>3.55</v>
      </c>
      <c r="M98" s="3">
        <v>3.57</v>
      </c>
      <c r="N98" s="3">
        <v>3.65</v>
      </c>
      <c r="O98" s="3">
        <v>3.58</v>
      </c>
      <c r="P98" s="3">
        <v>3.86</v>
      </c>
      <c r="Q98" s="3">
        <v>3.5</v>
      </c>
      <c r="R98" s="3">
        <v>3.75</v>
      </c>
      <c r="S98" s="3">
        <v>3.45</v>
      </c>
      <c r="T98" s="3">
        <v>3.94</v>
      </c>
      <c r="U98" s="3">
        <v>3.48</v>
      </c>
      <c r="V98" s="3">
        <v>3.41</v>
      </c>
      <c r="W98" s="3">
        <v>2.74</v>
      </c>
      <c r="X98" s="3">
        <v>2.66</v>
      </c>
      <c r="Y98" s="3">
        <v>2.02</v>
      </c>
      <c r="Z98" s="3">
        <v>1.74</v>
      </c>
      <c r="AA98" s="4">
        <v>1.74</v>
      </c>
      <c r="AB98" s="3">
        <v>1.63</v>
      </c>
      <c r="AC98" s="3">
        <v>1.76</v>
      </c>
      <c r="AD98" s="3">
        <v>2.0299999999999998</v>
      </c>
      <c r="AE98" s="3">
        <v>2.65</v>
      </c>
      <c r="AF98" s="3">
        <v>2.08</v>
      </c>
      <c r="AG98" s="3">
        <v>2.12</v>
      </c>
      <c r="AH98" s="3">
        <v>2.09</v>
      </c>
      <c r="AI98" s="3">
        <v>2.48</v>
      </c>
      <c r="AJ98" s="3">
        <v>2.83</v>
      </c>
      <c r="AK98" s="3">
        <v>2.84</v>
      </c>
      <c r="AL98" s="3">
        <v>3.35</v>
      </c>
      <c r="AM98" s="3">
        <v>3.3</v>
      </c>
      <c r="AN98" s="4">
        <v>3.49</v>
      </c>
      <c r="AO98" s="3">
        <v>4.1399999999999997</v>
      </c>
      <c r="AP98" s="3">
        <v>4.95</v>
      </c>
      <c r="AQ98" s="3">
        <v>4.7699999999999996</v>
      </c>
      <c r="AR98" s="3">
        <v>4.28</v>
      </c>
      <c r="AS98" s="3">
        <v>4.38</v>
      </c>
      <c r="AT98" s="3">
        <v>3.79</v>
      </c>
      <c r="AU98" s="3">
        <v>5.09</v>
      </c>
      <c r="AV98" s="3">
        <v>5.99</v>
      </c>
      <c r="AW98" s="3">
        <v>6.12</v>
      </c>
      <c r="AX98" s="3">
        <v>6.57</v>
      </c>
      <c r="AY98" s="3">
        <v>6.54</v>
      </c>
      <c r="AZ98" s="3">
        <v>6.43</v>
      </c>
      <c r="BA98" s="3">
        <v>6.7</v>
      </c>
    </row>
    <row r="99" spans="2:53" x14ac:dyDescent="0.25">
      <c r="B99" s="3" t="s">
        <v>35</v>
      </c>
      <c r="C99" s="3" t="s">
        <v>26</v>
      </c>
      <c r="D99" s="3">
        <v>0.5</v>
      </c>
      <c r="E99" s="3">
        <v>0.62</v>
      </c>
      <c r="F99" s="3">
        <v>0.65</v>
      </c>
      <c r="G99" s="3">
        <v>0.76</v>
      </c>
      <c r="H99" s="3">
        <v>0.84</v>
      </c>
      <c r="I99" s="3">
        <v>0.98</v>
      </c>
      <c r="J99" s="3">
        <v>0.98</v>
      </c>
      <c r="K99" s="3">
        <v>1.29</v>
      </c>
      <c r="L99" s="3">
        <v>1.58</v>
      </c>
      <c r="M99" s="3">
        <v>1.7</v>
      </c>
      <c r="N99" s="3">
        <v>1.78</v>
      </c>
      <c r="O99" s="3">
        <v>1.92</v>
      </c>
      <c r="P99" s="3">
        <v>2.17</v>
      </c>
      <c r="Q99" s="3">
        <v>2.19</v>
      </c>
      <c r="R99" s="3">
        <v>1.37</v>
      </c>
      <c r="S99" s="3">
        <v>1.56</v>
      </c>
      <c r="T99" s="3">
        <v>1.55</v>
      </c>
      <c r="U99" s="3">
        <v>1.66</v>
      </c>
      <c r="V99" s="3">
        <v>1.81</v>
      </c>
      <c r="W99" s="3">
        <v>1.8</v>
      </c>
      <c r="X99" s="3">
        <v>1.59</v>
      </c>
      <c r="Y99" s="3">
        <v>1.44</v>
      </c>
      <c r="Z99" s="3">
        <v>1.46</v>
      </c>
      <c r="AA99" s="4">
        <v>1.47</v>
      </c>
      <c r="AB99" s="3">
        <v>1.59</v>
      </c>
      <c r="AC99" s="3">
        <v>1.56</v>
      </c>
      <c r="AD99" s="3">
        <v>1.59</v>
      </c>
      <c r="AE99" s="3">
        <v>1.75</v>
      </c>
      <c r="AF99" s="3">
        <v>1.91</v>
      </c>
      <c r="AG99" s="3">
        <v>1.84</v>
      </c>
      <c r="AH99" s="3">
        <v>1.7</v>
      </c>
      <c r="AI99" s="3">
        <v>1.6</v>
      </c>
      <c r="AJ99" s="3">
        <v>1.66</v>
      </c>
      <c r="AK99" s="3">
        <v>1.63</v>
      </c>
      <c r="AL99" s="3">
        <v>1.79</v>
      </c>
      <c r="AM99" s="3">
        <v>1.84</v>
      </c>
      <c r="AN99" s="4">
        <v>1.94</v>
      </c>
      <c r="AO99" s="3">
        <v>1.98</v>
      </c>
      <c r="AP99" s="3">
        <v>2.12</v>
      </c>
      <c r="AQ99" s="3">
        <v>2.2599999999999998</v>
      </c>
      <c r="AR99" s="3">
        <v>2.3199999999999998</v>
      </c>
      <c r="AS99" s="3">
        <v>2.36</v>
      </c>
      <c r="AT99" s="3">
        <v>2.04</v>
      </c>
      <c r="AU99" s="3">
        <v>2.12</v>
      </c>
      <c r="AV99" s="3">
        <v>2.42</v>
      </c>
      <c r="AW99" s="3">
        <v>2.5499999999999998</v>
      </c>
      <c r="AX99" s="3">
        <v>2.56</v>
      </c>
      <c r="AY99" s="3">
        <v>2.63</v>
      </c>
      <c r="AZ99" s="3">
        <v>2.61</v>
      </c>
      <c r="BA99" s="3">
        <v>2.2999999999999998</v>
      </c>
    </row>
    <row r="100" spans="2:53" x14ac:dyDescent="0.25">
      <c r="C100" s="3" t="s">
        <v>27</v>
      </c>
      <c r="D100" s="3">
        <v>0.04</v>
      </c>
      <c r="E100" s="3">
        <v>0.05</v>
      </c>
      <c r="F100" s="3">
        <v>0.05</v>
      </c>
      <c r="G100" s="3">
        <v>7.0000000000000007E-2</v>
      </c>
      <c r="H100" s="3">
        <v>7.0000000000000007E-2</v>
      </c>
      <c r="I100" s="3">
        <v>0.08</v>
      </c>
      <c r="J100" s="3">
        <v>0.13</v>
      </c>
      <c r="K100" s="3">
        <v>0.11</v>
      </c>
      <c r="L100" s="3">
        <v>0.15</v>
      </c>
      <c r="M100" s="3">
        <v>0.19</v>
      </c>
      <c r="N100" s="3">
        <v>0.14000000000000001</v>
      </c>
      <c r="O100" s="3">
        <v>0.18</v>
      </c>
      <c r="P100" s="3">
        <v>0.23</v>
      </c>
      <c r="Q100" s="3">
        <v>0.27</v>
      </c>
      <c r="R100" s="3">
        <v>0.27</v>
      </c>
      <c r="S100" s="3">
        <v>0.4</v>
      </c>
      <c r="T100" s="3">
        <v>0.38</v>
      </c>
      <c r="U100" s="3">
        <v>0.37</v>
      </c>
      <c r="V100" s="3">
        <v>0.38</v>
      </c>
      <c r="W100" s="3">
        <v>0.42</v>
      </c>
      <c r="X100" s="3">
        <v>0.46</v>
      </c>
      <c r="Y100" s="3">
        <v>0.44</v>
      </c>
      <c r="Z100" s="3">
        <v>0.44</v>
      </c>
      <c r="AA100" s="4">
        <v>0.44</v>
      </c>
      <c r="AB100" s="3">
        <v>0.44</v>
      </c>
      <c r="AC100" s="3">
        <v>0.48</v>
      </c>
      <c r="AD100" s="3">
        <v>0.49</v>
      </c>
      <c r="AE100" s="3">
        <v>0.56999999999999995</v>
      </c>
      <c r="AF100" s="3">
        <v>0.72</v>
      </c>
      <c r="AG100" s="3">
        <v>0.84</v>
      </c>
      <c r="AH100" s="3">
        <v>0.97</v>
      </c>
      <c r="AI100" s="3">
        <v>0.91</v>
      </c>
      <c r="AJ100" s="3">
        <v>0.81</v>
      </c>
      <c r="AK100" s="3">
        <v>0.76</v>
      </c>
      <c r="AL100" s="3">
        <v>0.8</v>
      </c>
      <c r="AM100" s="3">
        <v>0.86</v>
      </c>
      <c r="AN100" s="4">
        <v>0.93</v>
      </c>
      <c r="AO100" s="3">
        <v>0.96</v>
      </c>
      <c r="AP100" s="3">
        <v>0.99</v>
      </c>
      <c r="AQ100" s="3">
        <v>1.05</v>
      </c>
      <c r="AR100" s="3">
        <v>1.02</v>
      </c>
      <c r="AS100" s="3">
        <v>1.05</v>
      </c>
      <c r="AT100" s="3">
        <v>1.03</v>
      </c>
      <c r="AU100" s="3">
        <v>1.07</v>
      </c>
      <c r="AV100" s="3">
        <v>1.23</v>
      </c>
      <c r="AW100" s="3">
        <v>1.24</v>
      </c>
      <c r="AX100" s="3">
        <v>1.38</v>
      </c>
      <c r="AY100" s="3">
        <v>1.59</v>
      </c>
      <c r="AZ100" s="3">
        <v>1.72</v>
      </c>
      <c r="BA100" s="3">
        <v>1.51</v>
      </c>
    </row>
    <row r="101" spans="2:53" x14ac:dyDescent="0.25">
      <c r="C101" s="3" t="s">
        <v>28</v>
      </c>
      <c r="D101" s="3">
        <v>0.03</v>
      </c>
      <c r="E101" s="3">
        <v>0.02</v>
      </c>
      <c r="F101" s="3">
        <v>0.01</v>
      </c>
      <c r="G101" s="3">
        <v>0.01</v>
      </c>
      <c r="H101" s="3">
        <v>0.02</v>
      </c>
      <c r="I101" s="3">
        <v>0.05</v>
      </c>
      <c r="J101" s="3">
        <v>0.06</v>
      </c>
      <c r="K101" s="3">
        <v>0.09</v>
      </c>
      <c r="L101" s="3">
        <v>0.12</v>
      </c>
      <c r="M101" s="3">
        <v>0.14000000000000001</v>
      </c>
      <c r="N101" s="3">
        <v>0.17</v>
      </c>
      <c r="O101" s="3">
        <v>0.22</v>
      </c>
      <c r="P101" s="3">
        <v>0.24</v>
      </c>
      <c r="Q101" s="3">
        <v>0.32</v>
      </c>
      <c r="R101" s="3">
        <v>0.2</v>
      </c>
      <c r="S101" s="3">
        <v>0.13</v>
      </c>
      <c r="T101" s="3">
        <v>0.18</v>
      </c>
      <c r="U101" s="3">
        <v>0.21</v>
      </c>
      <c r="V101" s="3">
        <v>0.2</v>
      </c>
      <c r="W101" s="3">
        <v>0.12</v>
      </c>
      <c r="X101" s="3">
        <v>0.09</v>
      </c>
      <c r="Y101" s="3">
        <v>0.09</v>
      </c>
      <c r="Z101" s="3">
        <v>0.12</v>
      </c>
      <c r="AA101" s="4">
        <v>0.11</v>
      </c>
      <c r="AB101" s="3">
        <v>0.12</v>
      </c>
      <c r="AC101" s="3">
        <v>0.18</v>
      </c>
      <c r="AD101" s="3">
        <v>0.12</v>
      </c>
      <c r="AE101" s="3">
        <v>0.15</v>
      </c>
      <c r="AF101" s="3">
        <v>0.16</v>
      </c>
      <c r="AG101" s="3">
        <v>0.25</v>
      </c>
      <c r="AH101" s="3">
        <v>0.22</v>
      </c>
      <c r="AI101" s="3">
        <v>0.19</v>
      </c>
      <c r="AJ101" s="3">
        <v>0.19</v>
      </c>
      <c r="AK101" s="3">
        <v>0.19</v>
      </c>
      <c r="AL101" s="3">
        <v>0.2</v>
      </c>
      <c r="AM101" s="3">
        <v>0.2</v>
      </c>
      <c r="AN101" s="4">
        <v>0.25</v>
      </c>
      <c r="AO101" s="3">
        <v>0.27</v>
      </c>
      <c r="AP101" s="3">
        <v>0.33</v>
      </c>
      <c r="AQ101" s="3">
        <v>0.35</v>
      </c>
      <c r="AR101" s="3">
        <v>0.39</v>
      </c>
      <c r="AS101" s="3">
        <v>0.34</v>
      </c>
      <c r="AT101" s="3">
        <v>0.3</v>
      </c>
      <c r="AU101" s="3">
        <v>0.3</v>
      </c>
      <c r="AV101" s="3">
        <v>0.35</v>
      </c>
      <c r="AW101" s="3">
        <v>0.4</v>
      </c>
      <c r="AX101" s="3">
        <v>0.53</v>
      </c>
      <c r="AY101" s="3">
        <v>0.49</v>
      </c>
      <c r="AZ101" s="3">
        <v>0.35</v>
      </c>
      <c r="BA101" s="3">
        <v>0.22</v>
      </c>
    </row>
    <row r="102" spans="2:53" x14ac:dyDescent="0.25">
      <c r="C102" s="3" t="s">
        <v>29</v>
      </c>
      <c r="D102" s="3">
        <v>0.31</v>
      </c>
      <c r="E102" s="3">
        <v>0.33</v>
      </c>
      <c r="F102" s="3">
        <v>0.26</v>
      </c>
      <c r="G102" s="3">
        <v>0.23</v>
      </c>
      <c r="H102" s="3">
        <v>0.3</v>
      </c>
      <c r="I102" s="3">
        <v>0.25</v>
      </c>
      <c r="J102" s="3">
        <v>0.38</v>
      </c>
      <c r="K102" s="3">
        <v>0.37</v>
      </c>
      <c r="L102" s="3">
        <v>0.46</v>
      </c>
      <c r="M102" s="3">
        <v>0.54</v>
      </c>
      <c r="N102" s="3">
        <v>0.68</v>
      </c>
      <c r="O102" s="3">
        <v>0.7</v>
      </c>
      <c r="P102" s="3">
        <v>0.85</v>
      </c>
      <c r="Q102" s="3">
        <v>0.81</v>
      </c>
      <c r="R102" s="3">
        <v>0.52</v>
      </c>
      <c r="S102" s="3">
        <v>0.51</v>
      </c>
      <c r="T102" s="3">
        <v>0.56999999999999995</v>
      </c>
      <c r="U102" s="3">
        <v>0.67</v>
      </c>
      <c r="V102" s="3">
        <v>0.57999999999999996</v>
      </c>
      <c r="W102" s="3">
        <v>0.65</v>
      </c>
      <c r="X102" s="3">
        <v>0.67</v>
      </c>
      <c r="Y102" s="3">
        <v>0.8</v>
      </c>
      <c r="Z102" s="3">
        <v>0.7</v>
      </c>
      <c r="AA102" s="4">
        <v>0.79</v>
      </c>
      <c r="AB102" s="3">
        <v>0.81</v>
      </c>
      <c r="AC102" s="3">
        <v>0.92</v>
      </c>
      <c r="AD102" s="3">
        <v>1.01</v>
      </c>
      <c r="AE102" s="3">
        <v>1.37</v>
      </c>
      <c r="AF102" s="3">
        <v>1.34</v>
      </c>
      <c r="AG102" s="3">
        <v>1.37</v>
      </c>
      <c r="AH102" s="3">
        <v>1.24</v>
      </c>
      <c r="AI102" s="3">
        <v>1.2</v>
      </c>
      <c r="AJ102" s="3">
        <v>1.27</v>
      </c>
      <c r="AK102" s="3">
        <v>1.21</v>
      </c>
      <c r="AL102" s="3">
        <v>1.42</v>
      </c>
      <c r="AM102" s="3">
        <v>1.0900000000000001</v>
      </c>
      <c r="AN102" s="4">
        <v>1.1399999999999999</v>
      </c>
      <c r="AO102" s="3">
        <v>1.1599999999999999</v>
      </c>
      <c r="AP102" s="3">
        <v>1.1299999999999999</v>
      </c>
      <c r="AQ102" s="3">
        <v>1.33</v>
      </c>
      <c r="AR102" s="3">
        <v>1.05</v>
      </c>
      <c r="AS102" s="3">
        <v>1.07</v>
      </c>
      <c r="AT102" s="3">
        <v>1.18</v>
      </c>
      <c r="AU102" s="3">
        <v>0.72</v>
      </c>
      <c r="AV102" s="3">
        <v>0.82</v>
      </c>
      <c r="AW102" s="3">
        <v>1.04</v>
      </c>
      <c r="AX102" s="3">
        <v>1.2</v>
      </c>
      <c r="AY102" s="3">
        <v>1.1200000000000001</v>
      </c>
      <c r="AZ102" s="3">
        <v>1.1299999999999999</v>
      </c>
      <c r="BA102" s="3">
        <v>1.06</v>
      </c>
    </row>
    <row r="103" spans="2:53" x14ac:dyDescent="0.25">
      <c r="C103" s="3" t="s">
        <v>30</v>
      </c>
      <c r="D103" s="3">
        <v>0.68</v>
      </c>
      <c r="E103" s="3">
        <v>0.76</v>
      </c>
      <c r="F103" s="3">
        <v>0.85</v>
      </c>
      <c r="G103" s="3">
        <v>0.85</v>
      </c>
      <c r="H103" s="3">
        <v>0.88</v>
      </c>
      <c r="I103" s="3">
        <v>0.97</v>
      </c>
      <c r="J103" s="3">
        <v>1.03</v>
      </c>
      <c r="K103" s="3">
        <v>0.96</v>
      </c>
      <c r="L103" s="3">
        <v>1.24</v>
      </c>
      <c r="M103" s="3">
        <v>1.1499999999999999</v>
      </c>
      <c r="N103" s="3">
        <v>0.32</v>
      </c>
      <c r="O103" s="3">
        <v>0.33</v>
      </c>
      <c r="P103" s="3">
        <v>0.34</v>
      </c>
      <c r="Q103" s="3">
        <v>0.38</v>
      </c>
      <c r="R103" s="3">
        <v>0.32</v>
      </c>
      <c r="S103" s="3">
        <v>0.33</v>
      </c>
      <c r="T103" s="3">
        <v>0.41</v>
      </c>
      <c r="U103" s="3">
        <v>0.44</v>
      </c>
      <c r="V103" s="3">
        <v>0.5</v>
      </c>
      <c r="W103" s="3">
        <v>0.54</v>
      </c>
      <c r="X103" s="3">
        <v>0.49</v>
      </c>
      <c r="Y103" s="3">
        <v>0.5</v>
      </c>
      <c r="Z103" s="3">
        <v>0.51</v>
      </c>
      <c r="AA103" s="4">
        <v>0.48</v>
      </c>
      <c r="AB103" s="3">
        <v>0.52</v>
      </c>
      <c r="AC103" s="3">
        <v>0.51</v>
      </c>
      <c r="AD103" s="3">
        <v>0.62</v>
      </c>
      <c r="AE103" s="3">
        <v>0.74</v>
      </c>
      <c r="AF103" s="3">
        <v>0.86</v>
      </c>
      <c r="AG103" s="3">
        <v>0.96</v>
      </c>
      <c r="AH103" s="3">
        <v>1.07</v>
      </c>
      <c r="AI103" s="3">
        <v>1.08</v>
      </c>
      <c r="AJ103" s="3">
        <v>1.1499999999999999</v>
      </c>
      <c r="AK103" s="3">
        <v>1.67</v>
      </c>
      <c r="AL103" s="3">
        <v>1.71</v>
      </c>
      <c r="AM103" s="3">
        <v>1.76</v>
      </c>
      <c r="AN103" s="4">
        <v>1.77</v>
      </c>
      <c r="AO103" s="3">
        <v>1.81</v>
      </c>
      <c r="AP103" s="3">
        <v>1.86</v>
      </c>
      <c r="AQ103" s="3">
        <v>2.0299999999999998</v>
      </c>
      <c r="AR103" s="3">
        <v>2.06</v>
      </c>
      <c r="AS103" s="3">
        <v>2.1</v>
      </c>
      <c r="AT103" s="3">
        <v>1.56</v>
      </c>
      <c r="AU103" s="3">
        <v>1.51</v>
      </c>
      <c r="AV103" s="3">
        <v>1.85</v>
      </c>
      <c r="AW103" s="3">
        <v>1.87</v>
      </c>
      <c r="AX103" s="3">
        <v>1.96</v>
      </c>
      <c r="AY103" s="3">
        <v>1.93</v>
      </c>
      <c r="AZ103" s="3">
        <v>2.3199999999999998</v>
      </c>
      <c r="BA103" s="3">
        <v>2.11</v>
      </c>
    </row>
    <row r="104" spans="2:53" x14ac:dyDescent="0.25">
      <c r="N104" s="3"/>
    </row>
    <row r="105" spans="2:53" x14ac:dyDescent="0.25">
      <c r="O105" s="4"/>
      <c r="P105" s="4"/>
    </row>
    <row r="106" spans="2:53" x14ac:dyDescent="0.25">
      <c r="O106" s="4"/>
      <c r="P106" s="4"/>
    </row>
    <row r="107" spans="2:53" x14ac:dyDescent="0.25">
      <c r="O107" s="4"/>
      <c r="P107" s="4"/>
    </row>
    <row r="108" spans="2:53" x14ac:dyDescent="0.25">
      <c r="B108" t="s">
        <v>36</v>
      </c>
      <c r="C108" t="s">
        <v>37</v>
      </c>
      <c r="D108"/>
      <c r="E108"/>
      <c r="F108"/>
      <c r="O108" s="4"/>
      <c r="P108" s="4"/>
    </row>
    <row r="109" spans="2:53" x14ac:dyDescent="0.25">
      <c r="B109"/>
      <c r="C109"/>
      <c r="D109"/>
      <c r="E109"/>
      <c r="F109"/>
      <c r="O109" s="4"/>
      <c r="P109" s="4"/>
    </row>
    <row r="110" spans="2:53" x14ac:dyDescent="0.25">
      <c r="B110" t="s">
        <v>38</v>
      </c>
      <c r="O110" s="4"/>
      <c r="P110" s="4"/>
      <c r="AH110" t="s">
        <v>39</v>
      </c>
      <c r="AR110" t="s">
        <v>40</v>
      </c>
      <c r="AW110" t="s">
        <v>41</v>
      </c>
      <c r="AZ110" t="s">
        <v>42</v>
      </c>
    </row>
    <row r="111" spans="2:53" x14ac:dyDescent="0.25">
      <c r="B111" t="s">
        <v>43</v>
      </c>
      <c r="O111" s="4"/>
      <c r="P111" s="4"/>
      <c r="AH111"/>
      <c r="AR111"/>
      <c r="AW111"/>
      <c r="AZ111"/>
    </row>
    <row r="112" spans="2:53" s="26" customFormat="1" x14ac:dyDescent="0.25">
      <c r="B112" s="25" t="s">
        <v>26</v>
      </c>
      <c r="N112" s="27"/>
      <c r="O112" s="27"/>
      <c r="P112" s="27"/>
      <c r="AA112" s="27"/>
      <c r="AH112" s="25">
        <v>1.0048999999999999</v>
      </c>
      <c r="AI112" s="26">
        <f>AH112+($AR112-$AH112)/10</f>
        <v>1.0675399999999999</v>
      </c>
      <c r="AJ112" s="26">
        <f t="shared" ref="AJ112:AQ112" si="7">AI112+($AR112-$AH112)/10</f>
        <v>1.13018</v>
      </c>
      <c r="AK112" s="26">
        <f t="shared" si="7"/>
        <v>1.19282</v>
      </c>
      <c r="AL112" s="26">
        <f t="shared" si="7"/>
        <v>1.25546</v>
      </c>
      <c r="AM112" s="26">
        <f t="shared" si="7"/>
        <v>1.3181</v>
      </c>
      <c r="AN112" s="26">
        <f t="shared" si="7"/>
        <v>1.3807400000000001</v>
      </c>
      <c r="AO112" s="26">
        <f t="shared" si="7"/>
        <v>1.4433800000000001</v>
      </c>
      <c r="AP112" s="26">
        <f t="shared" si="7"/>
        <v>1.5060200000000001</v>
      </c>
      <c r="AQ112" s="26">
        <f t="shared" si="7"/>
        <v>1.5686600000000002</v>
      </c>
      <c r="AR112" s="25">
        <v>1.6313</v>
      </c>
      <c r="AS112" s="26">
        <f>AR112+($AW112-$AR112)/5</f>
        <v>1.6266400000000001</v>
      </c>
      <c r="AT112" s="26">
        <f t="shared" ref="AT112:AV112" si="8">AS112+($AW112-$AR112)/5</f>
        <v>1.6219800000000002</v>
      </c>
      <c r="AU112" s="26">
        <f t="shared" si="8"/>
        <v>1.6173200000000003</v>
      </c>
      <c r="AV112" s="26">
        <f t="shared" si="8"/>
        <v>1.6126600000000004</v>
      </c>
      <c r="AW112" s="25">
        <v>1.6080000000000001</v>
      </c>
      <c r="AX112" s="26">
        <f>AW112+($AZ112-$AW112)/5</f>
        <v>1.6211800000000001</v>
      </c>
      <c r="AY112" s="26">
        <f>AX112+($AZ112-$AW112)/5</f>
        <v>1.63436</v>
      </c>
      <c r="AZ112" s="25">
        <v>1.6738999999999999</v>
      </c>
      <c r="BA112" s="26">
        <f>AZ112*BA78/AZ78</f>
        <v>1.6165367877786954</v>
      </c>
    </row>
    <row r="113" spans="2:53" x14ac:dyDescent="0.25">
      <c r="B113" s="28" t="s">
        <v>27</v>
      </c>
      <c r="O113" s="4"/>
      <c r="P113" s="4"/>
      <c r="AH113" s="28">
        <v>1.2129000000000001</v>
      </c>
      <c r="AI113" s="3">
        <f t="shared" ref="AI113:AQ116" si="9">AH113+($AR113-$AH113)/10</f>
        <v>1.2021500000000001</v>
      </c>
      <c r="AJ113" s="3">
        <f t="shared" si="9"/>
        <v>1.1914</v>
      </c>
      <c r="AK113" s="3">
        <f t="shared" si="9"/>
        <v>1.18065</v>
      </c>
      <c r="AL113" s="3">
        <f t="shared" si="9"/>
        <v>1.1698999999999999</v>
      </c>
      <c r="AM113" s="3">
        <f t="shared" si="9"/>
        <v>1.1591499999999999</v>
      </c>
      <c r="AN113" s="3">
        <f t="shared" si="9"/>
        <v>1.1483999999999999</v>
      </c>
      <c r="AO113" s="3">
        <f t="shared" si="9"/>
        <v>1.1376499999999998</v>
      </c>
      <c r="AP113" s="3">
        <f t="shared" si="9"/>
        <v>1.1268999999999998</v>
      </c>
      <c r="AQ113" s="3">
        <f t="shared" si="9"/>
        <v>1.1161499999999998</v>
      </c>
      <c r="AR113" s="28">
        <v>1.1053999999999999</v>
      </c>
      <c r="AS113" s="3">
        <f t="shared" ref="AS113:AV116" si="10">AR113+($AW113-$AR113)/5</f>
        <v>1.1372799999999998</v>
      </c>
      <c r="AT113" s="3">
        <f t="shared" si="10"/>
        <v>1.1691599999999998</v>
      </c>
      <c r="AU113" s="3">
        <f t="shared" si="10"/>
        <v>1.2010399999999997</v>
      </c>
      <c r="AV113" s="3">
        <f t="shared" si="10"/>
        <v>1.2329199999999996</v>
      </c>
      <c r="AW113" s="28">
        <v>1.2647999999999999</v>
      </c>
      <c r="AX113" s="3">
        <f t="shared" ref="AX113:AY116" si="11">AW113+($AZ113-$AW113)/5</f>
        <v>1.27024</v>
      </c>
      <c r="AY113" s="3">
        <f t="shared" si="11"/>
        <v>1.2756800000000001</v>
      </c>
      <c r="AZ113" s="28">
        <v>1.292</v>
      </c>
      <c r="BA113" s="3">
        <f t="shared" ref="BA113:BA116" si="12">AZ113*BA79/AZ79</f>
        <v>1.2425335664335664</v>
      </c>
    </row>
    <row r="114" spans="2:53" x14ac:dyDescent="0.25">
      <c r="B114" s="28" t="s">
        <v>28</v>
      </c>
      <c r="O114" s="4"/>
      <c r="P114" s="4"/>
      <c r="AH114" s="28">
        <v>5.04E-2</v>
      </c>
      <c r="AI114" s="3">
        <f t="shared" si="9"/>
        <v>5.169E-2</v>
      </c>
      <c r="AJ114" s="3">
        <f t="shared" si="9"/>
        <v>5.2979999999999999E-2</v>
      </c>
      <c r="AK114" s="3">
        <f t="shared" si="9"/>
        <v>5.4269999999999999E-2</v>
      </c>
      <c r="AL114" s="3">
        <f t="shared" si="9"/>
        <v>5.5559999999999998E-2</v>
      </c>
      <c r="AM114" s="3">
        <f t="shared" si="9"/>
        <v>5.6849999999999998E-2</v>
      </c>
      <c r="AN114" s="3">
        <f t="shared" si="9"/>
        <v>5.8139999999999997E-2</v>
      </c>
      <c r="AO114" s="3">
        <f t="shared" si="9"/>
        <v>5.9429999999999997E-2</v>
      </c>
      <c r="AP114" s="3">
        <f t="shared" si="9"/>
        <v>6.0719999999999996E-2</v>
      </c>
      <c r="AQ114" s="3">
        <f t="shared" si="9"/>
        <v>6.2009999999999996E-2</v>
      </c>
      <c r="AR114" s="28">
        <v>6.3299999999999995E-2</v>
      </c>
      <c r="AS114" s="3">
        <f t="shared" si="10"/>
        <v>6.1059999999999996E-2</v>
      </c>
      <c r="AT114" s="3">
        <f t="shared" si="10"/>
        <v>5.8819999999999997E-2</v>
      </c>
      <c r="AU114" s="3">
        <f t="shared" si="10"/>
        <v>5.6579999999999998E-2</v>
      </c>
      <c r="AV114" s="3">
        <f t="shared" si="10"/>
        <v>5.4339999999999999E-2</v>
      </c>
      <c r="AW114" s="28">
        <v>5.21E-2</v>
      </c>
      <c r="AX114" s="3">
        <f t="shared" si="11"/>
        <v>5.5039999999999999E-2</v>
      </c>
      <c r="AY114" s="3">
        <f t="shared" si="11"/>
        <v>5.7979999999999997E-2</v>
      </c>
      <c r="AZ114" s="28">
        <v>6.6799999999999998E-2</v>
      </c>
      <c r="BA114" s="3">
        <f t="shared" si="12"/>
        <v>6.072727272727272E-2</v>
      </c>
    </row>
    <row r="115" spans="2:53" x14ac:dyDescent="0.25">
      <c r="B115" s="28" t="s">
        <v>29</v>
      </c>
      <c r="O115" s="4"/>
      <c r="P115" s="4"/>
      <c r="AH115" s="28">
        <v>0.76029999999999998</v>
      </c>
      <c r="AI115" s="3">
        <f t="shared" si="9"/>
        <v>0.78242</v>
      </c>
      <c r="AJ115" s="3">
        <f t="shared" si="9"/>
        <v>0.80454000000000003</v>
      </c>
      <c r="AK115" s="3">
        <f t="shared" si="9"/>
        <v>0.82666000000000006</v>
      </c>
      <c r="AL115" s="3">
        <f t="shared" si="9"/>
        <v>0.84878000000000009</v>
      </c>
      <c r="AM115" s="3">
        <f t="shared" si="9"/>
        <v>0.87090000000000012</v>
      </c>
      <c r="AN115" s="3">
        <f t="shared" si="9"/>
        <v>0.89302000000000015</v>
      </c>
      <c r="AO115" s="3">
        <f t="shared" si="9"/>
        <v>0.91514000000000018</v>
      </c>
      <c r="AP115" s="3">
        <f t="shared" si="9"/>
        <v>0.9372600000000002</v>
      </c>
      <c r="AQ115" s="3">
        <f t="shared" si="9"/>
        <v>0.95938000000000023</v>
      </c>
      <c r="AR115" s="28">
        <v>0.98150000000000004</v>
      </c>
      <c r="AS115" s="3">
        <f t="shared" si="10"/>
        <v>0.96186000000000005</v>
      </c>
      <c r="AT115" s="3">
        <f t="shared" si="10"/>
        <v>0.94222000000000006</v>
      </c>
      <c r="AU115" s="3">
        <f t="shared" si="10"/>
        <v>0.92258000000000007</v>
      </c>
      <c r="AV115" s="3">
        <f t="shared" si="10"/>
        <v>0.90294000000000008</v>
      </c>
      <c r="AW115" s="28">
        <v>0.88329999999999997</v>
      </c>
      <c r="AX115" s="3">
        <f t="shared" si="11"/>
        <v>0.90476000000000001</v>
      </c>
      <c r="AY115" s="3">
        <f t="shared" si="11"/>
        <v>0.92622000000000004</v>
      </c>
      <c r="AZ115" s="28">
        <v>0.99060000000000004</v>
      </c>
      <c r="BA115" s="3">
        <f t="shared" si="12"/>
        <v>0.98479312549960041</v>
      </c>
    </row>
    <row r="116" spans="2:53" x14ac:dyDescent="0.25">
      <c r="B116" s="28" t="s">
        <v>30</v>
      </c>
      <c r="I116" s="4"/>
      <c r="J116" s="4"/>
      <c r="K116" s="4"/>
      <c r="N116" s="3"/>
      <c r="V116" s="4"/>
      <c r="AA116" s="3"/>
      <c r="AH116" s="28">
        <v>2.0295999999999998</v>
      </c>
      <c r="AI116" s="3">
        <f t="shared" si="9"/>
        <v>2.0268199999999998</v>
      </c>
      <c r="AJ116" s="3">
        <f t="shared" si="9"/>
        <v>2.0240399999999998</v>
      </c>
      <c r="AK116" s="3">
        <f t="shared" si="9"/>
        <v>2.0212599999999998</v>
      </c>
      <c r="AL116" s="3">
        <f t="shared" si="9"/>
        <v>2.0184799999999998</v>
      </c>
      <c r="AM116" s="3">
        <f t="shared" si="9"/>
        <v>2.0156999999999998</v>
      </c>
      <c r="AN116" s="3">
        <f t="shared" si="9"/>
        <v>2.0129199999999998</v>
      </c>
      <c r="AO116" s="3">
        <f t="shared" si="9"/>
        <v>2.0101399999999998</v>
      </c>
      <c r="AP116" s="3">
        <f t="shared" si="9"/>
        <v>2.0073599999999998</v>
      </c>
      <c r="AQ116" s="3">
        <f t="shared" si="9"/>
        <v>2.0045799999999998</v>
      </c>
      <c r="AR116" s="28">
        <v>2.0017999999999998</v>
      </c>
      <c r="AS116" s="3">
        <f t="shared" si="10"/>
        <v>2.02318</v>
      </c>
      <c r="AT116" s="3">
        <f t="shared" si="10"/>
        <v>2.0445600000000002</v>
      </c>
      <c r="AU116" s="3">
        <f t="shared" si="10"/>
        <v>2.0659400000000003</v>
      </c>
      <c r="AV116" s="3">
        <f t="shared" si="10"/>
        <v>2.0873200000000005</v>
      </c>
      <c r="AW116" s="28">
        <v>2.1086999999999998</v>
      </c>
      <c r="AX116" s="3">
        <f t="shared" si="11"/>
        <v>2.1053799999999998</v>
      </c>
      <c r="AY116" s="3">
        <f t="shared" si="11"/>
        <v>2.1020599999999998</v>
      </c>
      <c r="AZ116" s="28">
        <v>2.0920999999999998</v>
      </c>
      <c r="BA116" s="3">
        <f t="shared" si="12"/>
        <v>1.9552205019045483</v>
      </c>
    </row>
    <row r="117" spans="2:53" x14ac:dyDescent="0.25">
      <c r="I117" s="4"/>
      <c r="J117" s="4"/>
      <c r="K117" s="4"/>
      <c r="N117" s="3"/>
      <c r="V117" s="4"/>
      <c r="AA117" s="3"/>
      <c r="AI117" s="4"/>
      <c r="AN117" s="3"/>
    </row>
    <row r="118" spans="2:53" x14ac:dyDescent="0.25">
      <c r="I118" s="4"/>
      <c r="J118" s="4"/>
      <c r="K118" s="4"/>
      <c r="N118" s="3"/>
      <c r="V118" s="4"/>
      <c r="AA118" s="3"/>
      <c r="AI118" s="4"/>
      <c r="AN118" s="3"/>
    </row>
    <row r="119" spans="2:53" x14ac:dyDescent="0.25">
      <c r="I119" s="4"/>
      <c r="J119" s="4"/>
      <c r="K119" s="4"/>
      <c r="N119" s="3"/>
      <c r="V119" s="4"/>
      <c r="AA119" s="3"/>
      <c r="AI119" s="4"/>
      <c r="AN119" s="3"/>
    </row>
    <row r="120" spans="2:53" x14ac:dyDescent="0.25">
      <c r="I120" s="4"/>
      <c r="J120" s="4"/>
      <c r="K120" s="4"/>
      <c r="N120" s="3"/>
      <c r="V120" s="4"/>
      <c r="AA120" s="3"/>
      <c r="AI120" s="4"/>
      <c r="AN120" s="3"/>
    </row>
    <row r="121" spans="2:53" x14ac:dyDescent="0.25">
      <c r="B121" s="3" t="str">
        <f>[1]figures!S168</f>
        <v>Mt CO2</v>
      </c>
      <c r="N121" s="3"/>
      <c r="V121" s="4"/>
      <c r="AA121" s="3"/>
      <c r="AI121" s="4"/>
      <c r="AN121" s="3"/>
    </row>
    <row r="122" spans="2:53" x14ac:dyDescent="0.25">
      <c r="B122" s="3">
        <f>[1]figures!S169</f>
        <v>0</v>
      </c>
      <c r="C122" s="3">
        <f>[1]figures!T169</f>
        <v>1990</v>
      </c>
      <c r="D122" s="3">
        <f>[1]figures!U169</f>
        <v>1995</v>
      </c>
      <c r="E122" s="3">
        <f>[1]figures!V169</f>
        <v>2000</v>
      </c>
      <c r="F122" s="3">
        <f>[1]figures!W169</f>
        <v>2005</v>
      </c>
      <c r="G122" s="3">
        <f>[1]figures!X169</f>
        <v>2009</v>
      </c>
      <c r="H122" s="3">
        <f>[1]figures!Y169</f>
        <v>2015</v>
      </c>
      <c r="I122" s="3">
        <f>[1]figures!Z169</f>
        <v>2020</v>
      </c>
      <c r="J122" s="3">
        <f>[1]figures!AA169</f>
        <v>2025</v>
      </c>
      <c r="K122" s="3">
        <f>[1]figures!AB169</f>
        <v>2030</v>
      </c>
      <c r="L122" s="3">
        <f>[1]figures!AC169</f>
        <v>2035</v>
      </c>
      <c r="M122" s="3">
        <f>[1]figures!AD169</f>
        <v>2040</v>
      </c>
      <c r="N122" s="3">
        <f>[1]figures!AE169</f>
        <v>2045</v>
      </c>
      <c r="O122" s="3">
        <f>[1]figures!AF169</f>
        <v>2050</v>
      </c>
      <c r="V122" s="4"/>
      <c r="AA122" s="3"/>
      <c r="AI122" s="4"/>
      <c r="AN122" s="3"/>
    </row>
    <row r="123" spans="2:53" x14ac:dyDescent="0.25">
      <c r="B123" s="3" t="str">
        <f>[1]figures!S170</f>
        <v xml:space="preserve"> 6DS</v>
      </c>
      <c r="C123" s="3">
        <f>[1]figures!T170</f>
        <v>0</v>
      </c>
      <c r="D123" s="3">
        <f>[1]figures!U170</f>
        <v>0</v>
      </c>
      <c r="E123" s="3">
        <f>[1]figures!V170</f>
        <v>0</v>
      </c>
      <c r="F123" s="3">
        <f>[1]figures!W170</f>
        <v>0</v>
      </c>
      <c r="G123" s="3">
        <f>[1]figures!X170</f>
        <v>31465.85173074557</v>
      </c>
      <c r="H123" s="3">
        <f>[1]figures!Y170</f>
        <v>37342.825232157891</v>
      </c>
      <c r="I123" s="3">
        <f>[1]figures!Z170</f>
        <v>40464.527922910769</v>
      </c>
      <c r="J123" s="3">
        <f>[1]figures!AA170</f>
        <v>42751.161589075236</v>
      </c>
      <c r="K123" s="3">
        <f>[1]figures!AB170</f>
        <v>45198.837325510038</v>
      </c>
      <c r="L123" s="3">
        <f>[1]figures!AC170</f>
        <v>48545.109957488407</v>
      </c>
      <c r="M123" s="3">
        <f>[1]figures!AD170</f>
        <v>51894.24182449135</v>
      </c>
      <c r="N123" s="3">
        <f>[1]figures!AE170</f>
        <v>55069.512531261513</v>
      </c>
      <c r="O123" s="3">
        <f>[1]figures!AF170</f>
        <v>57834.022071561943</v>
      </c>
      <c r="V123" s="4"/>
      <c r="AA123" s="3"/>
      <c r="AI123" s="4"/>
      <c r="AN123" s="3"/>
    </row>
    <row r="124" spans="2:53" x14ac:dyDescent="0.25">
      <c r="B124" s="3" t="str">
        <f>[1]figures!S171</f>
        <v>3.5DS</v>
      </c>
      <c r="C124" s="3">
        <f>[1]figures!T171</f>
        <v>0</v>
      </c>
      <c r="D124" s="3">
        <f>[1]figures!U171</f>
        <v>0</v>
      </c>
      <c r="E124" s="3">
        <f>[1]figures!V171</f>
        <v>0</v>
      </c>
      <c r="F124" s="3">
        <f>[1]figures!W171</f>
        <v>0</v>
      </c>
      <c r="G124" s="3">
        <f>[1]figures!X171</f>
        <v>31465.85173074557</v>
      </c>
      <c r="H124" s="3">
        <f>[1]figures!Y171</f>
        <v>36047.660354955035</v>
      </c>
      <c r="I124" s="3">
        <f>[1]figures!Z171</f>
        <v>37463.527666044298</v>
      </c>
      <c r="J124" s="3">
        <f>[1]figures!AA171</f>
        <v>38048.393570581589</v>
      </c>
      <c r="K124" s="3">
        <f>[1]figures!AB171</f>
        <v>38506.389925983203</v>
      </c>
      <c r="L124" s="3">
        <f>[1]figures!AC171</f>
        <v>39219.127744704412</v>
      </c>
      <c r="M124" s="3">
        <f>[1]figures!AD171</f>
        <v>39710.780006504196</v>
      </c>
      <c r="N124" s="3">
        <f>[1]figures!AE171</f>
        <v>39985.991278640751</v>
      </c>
      <c r="O124" s="3">
        <f>[1]figures!AF171</f>
        <v>40059.302931024351</v>
      </c>
      <c r="V124" s="4"/>
      <c r="AA124" s="3"/>
      <c r="AI124" s="4"/>
      <c r="AN124" s="3"/>
    </row>
    <row r="125" spans="2:53" x14ac:dyDescent="0.25">
      <c r="B125" s="3" t="str">
        <f>[1]figures!S172</f>
        <v>2DS</v>
      </c>
      <c r="C125" s="3">
        <f>[1]figures!T172</f>
        <v>0</v>
      </c>
      <c r="D125" s="3">
        <f>[1]figures!U172</f>
        <v>0</v>
      </c>
      <c r="E125" s="3">
        <f>[1]figures!V172</f>
        <v>0</v>
      </c>
      <c r="F125" s="3">
        <f>[1]figures!W172</f>
        <v>0</v>
      </c>
      <c r="G125" s="3">
        <f>[1]figures!X172</f>
        <v>31465.85173074557</v>
      </c>
      <c r="H125" s="3">
        <f>[1]figures!Y172</f>
        <v>34794.819814504313</v>
      </c>
      <c r="I125" s="3">
        <f>[1]figures!Z172</f>
        <v>34173.435209956151</v>
      </c>
      <c r="J125" s="3">
        <f>[1]figures!AA172</f>
        <v>30484.480855302947</v>
      </c>
      <c r="K125" s="3">
        <f>[1]figures!AB172</f>
        <v>26171.640854973419</v>
      </c>
      <c r="L125" s="3">
        <f>[1]figures!AC172</f>
        <v>22410.439744198196</v>
      </c>
      <c r="M125" s="3">
        <f>[1]figures!AD172</f>
        <v>19795.792862208415</v>
      </c>
      <c r="N125" s="3">
        <f>[1]figures!AE172</f>
        <v>17975.920546461537</v>
      </c>
      <c r="O125" s="3">
        <f>[1]figures!AF172</f>
        <v>16206.063876492321</v>
      </c>
      <c r="V125" s="4"/>
      <c r="AA125" s="3"/>
      <c r="AI125" s="4"/>
      <c r="AN125" s="3"/>
    </row>
    <row r="126" spans="2:53" x14ac:dyDescent="0.25">
      <c r="B126" s="3">
        <f>[1]figures!S173</f>
        <v>0</v>
      </c>
      <c r="C126" s="3">
        <f>[1]figures!T173</f>
        <v>20966.259999999998</v>
      </c>
      <c r="D126" s="3">
        <f>[1]figures!U173</f>
        <v>21791.57</v>
      </c>
      <c r="E126" s="3">
        <f>[1]figures!V173</f>
        <v>23492.9</v>
      </c>
      <c r="F126" s="3">
        <f>[1]figures!W173</f>
        <v>27188.29</v>
      </c>
      <c r="G126" s="3">
        <f>[1]figures!X173</f>
        <v>28999.35</v>
      </c>
      <c r="H126" s="3">
        <f>[1]figures!Y173</f>
        <v>0</v>
      </c>
      <c r="I126" s="3">
        <f>[1]figures!Z173</f>
        <v>0</v>
      </c>
      <c r="J126" s="3">
        <f>[1]figures!AA173</f>
        <v>0</v>
      </c>
      <c r="K126" s="3">
        <f>[1]figures!AB173</f>
        <v>0</v>
      </c>
      <c r="L126" s="3">
        <f>[1]figures!AC173</f>
        <v>0</v>
      </c>
      <c r="M126" s="3">
        <f>[1]figures!AD173</f>
        <v>0</v>
      </c>
      <c r="N126" s="3">
        <f>[1]figures!AE173</f>
        <v>0</v>
      </c>
      <c r="O126" s="3">
        <f>[1]figures!AF173</f>
        <v>0</v>
      </c>
      <c r="V126" s="4"/>
      <c r="AA126" s="3"/>
      <c r="AI126" s="4"/>
      <c r="AN126" s="3"/>
    </row>
    <row r="127" spans="2:53" x14ac:dyDescent="0.25">
      <c r="I127" s="4"/>
      <c r="J127" s="4"/>
      <c r="K127" s="4"/>
      <c r="N127" s="3"/>
      <c r="V127" s="4"/>
      <c r="AA127" s="3"/>
      <c r="AI127" s="4"/>
      <c r="AN127" s="3"/>
    </row>
    <row r="128" spans="2:53" x14ac:dyDescent="0.25">
      <c r="C128" s="3">
        <f>[1]figures!BD194</f>
        <v>1990</v>
      </c>
      <c r="D128" s="3">
        <f>[1]figures!BE194</f>
        <v>1991</v>
      </c>
      <c r="E128" s="3">
        <f>[1]figures!BF194</f>
        <v>1992</v>
      </c>
      <c r="F128" s="3">
        <f>[1]figures!BG194</f>
        <v>1993</v>
      </c>
      <c r="G128" s="3">
        <f>[1]figures!BH194</f>
        <v>1994</v>
      </c>
      <c r="H128" s="3">
        <f>[1]figures!BI194</f>
        <v>1995</v>
      </c>
      <c r="I128" s="3">
        <f>[1]figures!BJ194</f>
        <v>1996</v>
      </c>
      <c r="J128" s="3">
        <f>[1]figures!BK194</f>
        <v>1997</v>
      </c>
      <c r="K128" s="3">
        <f>[1]figures!BL194</f>
        <v>1998</v>
      </c>
      <c r="L128" s="3">
        <f>[1]figures!BM194</f>
        <v>1999</v>
      </c>
      <c r="M128" s="3">
        <f>[1]figures!BN194</f>
        <v>2000</v>
      </c>
      <c r="N128" s="3">
        <f>[1]figures!BO194</f>
        <v>2001</v>
      </c>
      <c r="O128" s="3">
        <f>[1]figures!BP194</f>
        <v>2002</v>
      </c>
      <c r="P128" s="3">
        <f>[1]figures!BQ194</f>
        <v>2003</v>
      </c>
      <c r="Q128" s="3">
        <f>[1]figures!BR194</f>
        <v>2004</v>
      </c>
      <c r="R128" s="3">
        <f>[1]figures!BS194</f>
        <v>2005</v>
      </c>
      <c r="S128" s="3">
        <f>[1]figures!BT194</f>
        <v>2006</v>
      </c>
      <c r="T128" s="3">
        <f>[1]figures!BU194</f>
        <v>2007</v>
      </c>
      <c r="U128" s="3">
        <f>[1]figures!BV194</f>
        <v>2008</v>
      </c>
      <c r="V128" s="3">
        <f>[1]figures!BW194</f>
        <v>2009</v>
      </c>
      <c r="AA128" s="3"/>
      <c r="AN128" s="3"/>
    </row>
    <row r="129" spans="3:40" x14ac:dyDescent="0.25">
      <c r="C129" s="3">
        <f>SUM([1]figures!BD195:BD197)</f>
        <v>21580.079999999998</v>
      </c>
      <c r="D129" s="3">
        <f>SUM([1]figures!BE195:BE197)</f>
        <v>21732.010000000002</v>
      </c>
      <c r="E129" s="3">
        <f>SUM([1]figures!BF195:BF197)</f>
        <v>21685.120000000003</v>
      </c>
      <c r="F129" s="3">
        <f>SUM([1]figures!BG195:BG197)</f>
        <v>21750.089999999997</v>
      </c>
      <c r="G129" s="3">
        <f>SUM([1]figures!BH195:BH197)</f>
        <v>21908.980000000003</v>
      </c>
      <c r="H129" s="3">
        <f>SUM([1]figures!BI195:BI197)</f>
        <v>22490.01</v>
      </c>
      <c r="I129" s="3">
        <f>SUM([1]figures!BJ195:BJ197)</f>
        <v>23187.66</v>
      </c>
      <c r="J129" s="3">
        <f>SUM([1]figures!BK195:BK197)</f>
        <v>23407.26</v>
      </c>
      <c r="K129" s="3">
        <f>SUM([1]figures!BL195:BL197)</f>
        <v>23532.49</v>
      </c>
      <c r="L129" s="3">
        <f>SUM([1]figures!BM195:BM197)</f>
        <v>23748.86</v>
      </c>
      <c r="M129" s="3">
        <f>SUM([1]figures!BN195:BN197)</f>
        <v>24318.090000000004</v>
      </c>
      <c r="N129" s="3">
        <f>SUM([1]figures!BO195:BO197)</f>
        <v>24460.36</v>
      </c>
      <c r="O129" s="3">
        <f>SUM([1]figures!BP195:BP197)</f>
        <v>24889.530000000002</v>
      </c>
      <c r="P129" s="3">
        <f>SUM([1]figures!BQ195:BQ197)</f>
        <v>25958.420000000002</v>
      </c>
      <c r="Q129" s="3">
        <f>SUM([1]figures!BR195:BR197)</f>
        <v>27290.840000000004</v>
      </c>
      <c r="R129" s="3">
        <f>SUM([1]figures!BS195:BS197)</f>
        <v>28152.260000000002</v>
      </c>
      <c r="S129" s="3">
        <f>SUM([1]figures!BT195:BT197)</f>
        <v>29107.199999999997</v>
      </c>
      <c r="T129" s="3">
        <f>SUM([1]figures!BU195:BU197)</f>
        <v>30103.53</v>
      </c>
      <c r="U129" s="3">
        <f>SUM([1]figures!BV195:BV197)</f>
        <v>30501.82</v>
      </c>
      <c r="V129" s="3">
        <f>SUM([1]figures!BW195:BW197)</f>
        <v>30015.01</v>
      </c>
      <c r="AA129" s="3"/>
      <c r="AN129" s="3"/>
    </row>
    <row r="130" spans="3:40" x14ac:dyDescent="0.25">
      <c r="I130" s="4"/>
      <c r="J130" s="4"/>
      <c r="K130" s="4"/>
      <c r="N130" s="3"/>
      <c r="V130" s="4"/>
      <c r="AA130" s="3"/>
      <c r="AI130" s="4"/>
      <c r="AN130" s="3"/>
    </row>
    <row r="131" spans="3:40" x14ac:dyDescent="0.25">
      <c r="I131" s="4"/>
      <c r="J131" s="4"/>
      <c r="K131" s="4"/>
      <c r="N131" s="3"/>
      <c r="V131" s="4"/>
      <c r="AA131" s="3"/>
      <c r="AI131" s="4"/>
      <c r="AN131" s="3"/>
    </row>
    <row r="132" spans="3:40" x14ac:dyDescent="0.25">
      <c r="I132" s="4"/>
      <c r="J132" s="4"/>
      <c r="K132" s="4"/>
      <c r="N132" s="3"/>
      <c r="V132" s="4"/>
      <c r="AA132" s="3"/>
      <c r="AI132" s="4"/>
      <c r="AN132" s="3"/>
    </row>
    <row r="133" spans="3:40" x14ac:dyDescent="0.25">
      <c r="I133" s="4"/>
      <c r="J133" s="4"/>
      <c r="K133" s="4"/>
      <c r="N133" s="3"/>
      <c r="V133" s="4"/>
      <c r="AA133" s="3"/>
      <c r="AI133" s="4"/>
      <c r="AN133" s="3"/>
    </row>
    <row r="134" spans="3:40" x14ac:dyDescent="0.25">
      <c r="I134" s="4"/>
      <c r="J134" s="4"/>
      <c r="K134" s="4"/>
      <c r="N134" s="3"/>
      <c r="V134" s="4"/>
      <c r="AA134" s="3"/>
      <c r="AI134" s="4"/>
      <c r="AN134" s="3"/>
    </row>
    <row r="135" spans="3:40" x14ac:dyDescent="0.25">
      <c r="I135" s="4"/>
      <c r="J135" s="4"/>
      <c r="K135" s="4"/>
      <c r="N135" s="3"/>
      <c r="V135" s="4"/>
      <c r="AA135" s="3"/>
      <c r="AI135" s="4"/>
      <c r="AN135" s="3"/>
    </row>
    <row r="136" spans="3:40" x14ac:dyDescent="0.25">
      <c r="I136" s="4"/>
      <c r="J136" s="4"/>
      <c r="K136" s="4"/>
      <c r="N136" s="3"/>
      <c r="V136" s="4"/>
      <c r="AA136" s="3"/>
      <c r="AI136" s="4"/>
      <c r="AN136" s="3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ABEF8-33C8-4DAC-B331-851D97711988}">
  <dimension ref="B1:AN114"/>
  <sheetViews>
    <sheetView zoomScale="85" zoomScaleNormal="85" workbookViewId="0">
      <selection activeCell="I56" sqref="I56"/>
    </sheetView>
  </sheetViews>
  <sheetFormatPr defaultColWidth="8.85546875" defaultRowHeight="15" x14ac:dyDescent="0.25"/>
  <cols>
    <col min="1" max="1" width="3.42578125" style="3" customWidth="1"/>
    <col min="2" max="2" width="16.140625" style="3" customWidth="1"/>
    <col min="3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33" customFormat="1" ht="21" x14ac:dyDescent="0.35">
      <c r="B1" s="32" t="s">
        <v>0</v>
      </c>
      <c r="N1" s="32"/>
      <c r="AA1" s="32"/>
      <c r="AN1" s="32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3.25" x14ac:dyDescent="0.35">
      <c r="B3" s="5" t="s">
        <v>1</v>
      </c>
    </row>
    <row r="5" spans="2:40" x14ac:dyDescent="0.25">
      <c r="B5" s="4" t="s">
        <v>2</v>
      </c>
      <c r="C5" s="34">
        <v>1</v>
      </c>
      <c r="D5" s="35"/>
      <c r="Q5" s="7"/>
    </row>
    <row r="6" spans="2:40" x14ac:dyDescent="0.25">
      <c r="B6" s="4" t="s">
        <v>3</v>
      </c>
      <c r="C6" s="34" t="s">
        <v>51</v>
      </c>
      <c r="D6" s="35"/>
    </row>
    <row r="7" spans="2:40" x14ac:dyDescent="0.25">
      <c r="B7" s="4" t="s">
        <v>4</v>
      </c>
      <c r="C7" s="34" t="s">
        <v>52</v>
      </c>
      <c r="D7" s="35"/>
    </row>
    <row r="8" spans="2:40" s="7" customFormat="1" x14ac:dyDescent="0.25">
      <c r="B8" s="4" t="s">
        <v>5</v>
      </c>
      <c r="C8" s="34" t="s">
        <v>53</v>
      </c>
      <c r="D8" s="35"/>
      <c r="N8" s="4"/>
      <c r="AA8" s="4"/>
      <c r="AN8" s="4"/>
    </row>
    <row r="9" spans="2:40" ht="23.25" x14ac:dyDescent="0.35">
      <c r="B9" s="4"/>
      <c r="C9" s="35"/>
      <c r="D9" s="35"/>
      <c r="L9" s="5" t="s">
        <v>6</v>
      </c>
    </row>
    <row r="10" spans="2:40" x14ac:dyDescent="0.25">
      <c r="B10" s="4" t="s">
        <v>7</v>
      </c>
      <c r="C10" s="35"/>
      <c r="D10" s="35"/>
    </row>
    <row r="11" spans="2:40" x14ac:dyDescent="0.25">
      <c r="B11" s="4" t="s">
        <v>8</v>
      </c>
      <c r="C11" s="34" t="s">
        <v>54</v>
      </c>
      <c r="D11" s="35"/>
    </row>
    <row r="12" spans="2:40" x14ac:dyDescent="0.25">
      <c r="B12" s="4" t="s">
        <v>55</v>
      </c>
      <c r="C12" s="34" t="s">
        <v>56</v>
      </c>
      <c r="D12" s="35"/>
    </row>
    <row r="13" spans="2:40" x14ac:dyDescent="0.25">
      <c r="B13" s="4"/>
      <c r="C13" s="6"/>
    </row>
    <row r="14" spans="2:40" x14ac:dyDescent="0.25">
      <c r="B14" s="4" t="s">
        <v>9</v>
      </c>
      <c r="C14" s="6"/>
    </row>
    <row r="15" spans="2:40" x14ac:dyDescent="0.25">
      <c r="B15" s="4" t="s">
        <v>10</v>
      </c>
      <c r="C15" s="8" t="s">
        <v>11</v>
      </c>
    </row>
    <row r="16" spans="2:40" x14ac:dyDescent="0.25">
      <c r="B16" s="4" t="s">
        <v>12</v>
      </c>
      <c r="C16" s="8" t="s">
        <v>13</v>
      </c>
    </row>
    <row r="17" spans="2:38" x14ac:dyDescent="0.25">
      <c r="C17" s="6"/>
    </row>
    <row r="18" spans="2:38" x14ac:dyDescent="0.25">
      <c r="B18" s="4" t="s">
        <v>14</v>
      </c>
      <c r="V18" s="9"/>
      <c r="W18" s="9"/>
    </row>
    <row r="19" spans="2:38" x14ac:dyDescent="0.25">
      <c r="B19" s="71" t="s">
        <v>57</v>
      </c>
      <c r="C19" s="72"/>
      <c r="D19" s="72"/>
      <c r="E19" s="72"/>
      <c r="F19" s="72"/>
      <c r="G19" s="72"/>
      <c r="H19" s="73"/>
      <c r="V19" s="9"/>
      <c r="W19" s="9"/>
    </row>
    <row r="20" spans="2:38" x14ac:dyDescent="0.25">
      <c r="B20" s="74"/>
      <c r="C20" s="75"/>
      <c r="D20" s="75"/>
      <c r="E20" s="75"/>
      <c r="F20" s="75"/>
      <c r="G20" s="75"/>
      <c r="H20" s="76"/>
      <c r="V20" s="9"/>
      <c r="W20" s="9"/>
    </row>
    <row r="21" spans="2:38" x14ac:dyDescent="0.25">
      <c r="B21" s="74"/>
      <c r="C21" s="75"/>
      <c r="D21" s="75"/>
      <c r="E21" s="75"/>
      <c r="F21" s="75"/>
      <c r="G21" s="75"/>
      <c r="H21" s="76"/>
      <c r="V21" s="9"/>
      <c r="W21" s="9"/>
    </row>
    <row r="22" spans="2:38" x14ac:dyDescent="0.25">
      <c r="B22" s="74"/>
      <c r="C22" s="75"/>
      <c r="D22" s="75"/>
      <c r="E22" s="75"/>
      <c r="F22" s="75"/>
      <c r="G22" s="75"/>
      <c r="H22" s="76"/>
      <c r="V22" s="9"/>
      <c r="W22" s="9"/>
      <c r="X22" s="4"/>
      <c r="Y22" s="4"/>
    </row>
    <row r="23" spans="2:38" x14ac:dyDescent="0.25">
      <c r="B23" s="74"/>
      <c r="C23" s="75"/>
      <c r="D23" s="75"/>
      <c r="E23" s="75"/>
      <c r="F23" s="75"/>
      <c r="G23" s="75"/>
      <c r="H23" s="76"/>
      <c r="V23" s="9"/>
      <c r="W23" s="9"/>
      <c r="X23" s="4"/>
      <c r="Y23" s="4"/>
    </row>
    <row r="24" spans="2:38" ht="15.75" x14ac:dyDescent="0.25">
      <c r="B24" s="74"/>
      <c r="C24" s="75"/>
      <c r="D24" s="75"/>
      <c r="E24" s="75"/>
      <c r="F24" s="75"/>
      <c r="G24" s="75"/>
      <c r="H24" s="76"/>
      <c r="N24" s="10"/>
      <c r="V24" s="9"/>
      <c r="W24" s="9"/>
      <c r="AA24" s="10"/>
    </row>
    <row r="25" spans="2:38" s="4" customFormat="1" x14ac:dyDescent="0.25">
      <c r="B25" s="74"/>
      <c r="C25" s="75"/>
      <c r="D25" s="75"/>
      <c r="E25" s="75"/>
      <c r="F25" s="75"/>
      <c r="G25" s="75"/>
      <c r="H25" s="76"/>
      <c r="N25" s="11"/>
      <c r="V25" s="9"/>
      <c r="W25" s="9"/>
      <c r="AA25" s="12"/>
    </row>
    <row r="26" spans="2:38" x14ac:dyDescent="0.25">
      <c r="B26" s="74"/>
      <c r="C26" s="75"/>
      <c r="D26" s="75"/>
      <c r="E26" s="75"/>
      <c r="F26" s="75"/>
      <c r="G26" s="75"/>
      <c r="H26" s="76"/>
      <c r="N26" s="13"/>
      <c r="V26" s="9"/>
      <c r="W26" s="9"/>
      <c r="X26" s="14"/>
      <c r="Y26" s="14"/>
      <c r="AA26" s="13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2:38" x14ac:dyDescent="0.25">
      <c r="B27" s="74"/>
      <c r="C27" s="75"/>
      <c r="D27" s="75"/>
      <c r="E27" s="75"/>
      <c r="F27" s="75"/>
      <c r="G27" s="75"/>
      <c r="H27" s="76"/>
      <c r="N27" s="13"/>
      <c r="V27" s="9"/>
      <c r="W27" s="9"/>
      <c r="X27" s="14"/>
      <c r="Y27" s="14"/>
      <c r="AA27" s="13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2:38" x14ac:dyDescent="0.25">
      <c r="B28" s="74"/>
      <c r="C28" s="75"/>
      <c r="D28" s="75"/>
      <c r="E28" s="75"/>
      <c r="F28" s="75"/>
      <c r="G28" s="75"/>
      <c r="H28" s="76"/>
      <c r="N28" s="13"/>
      <c r="V28" s="9"/>
      <c r="W28" s="9"/>
      <c r="X28" s="14"/>
      <c r="Y28" s="14"/>
      <c r="AA28" s="13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2:38" x14ac:dyDescent="0.25">
      <c r="B29" s="74"/>
      <c r="C29" s="75"/>
      <c r="D29" s="75"/>
      <c r="E29" s="75"/>
      <c r="F29" s="75"/>
      <c r="G29" s="75"/>
      <c r="H29" s="76"/>
      <c r="N29" s="13"/>
      <c r="V29" s="9"/>
      <c r="W29" s="9"/>
      <c r="X29" s="14"/>
      <c r="Y29" s="14"/>
      <c r="AA29" s="13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2:38" x14ac:dyDescent="0.25">
      <c r="B30" s="74"/>
      <c r="C30" s="75"/>
      <c r="D30" s="75"/>
      <c r="E30" s="75"/>
      <c r="F30" s="75"/>
      <c r="G30" s="75"/>
      <c r="H30" s="76"/>
      <c r="N30" s="13"/>
      <c r="V30" s="9"/>
      <c r="W30" s="9"/>
      <c r="X30" s="14"/>
      <c r="Y30" s="14"/>
      <c r="AA30" s="13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2:38" x14ac:dyDescent="0.25">
      <c r="B31" s="74"/>
      <c r="C31" s="75"/>
      <c r="D31" s="75"/>
      <c r="E31" s="75"/>
      <c r="F31" s="75"/>
      <c r="G31" s="75"/>
      <c r="H31" s="76"/>
      <c r="N31" s="13"/>
      <c r="V31" s="9"/>
      <c r="W31" s="9"/>
      <c r="X31" s="14"/>
      <c r="Y31" s="14"/>
      <c r="AA31" s="13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2:38" x14ac:dyDescent="0.25">
      <c r="B32" s="74"/>
      <c r="C32" s="75"/>
      <c r="D32" s="75"/>
      <c r="E32" s="75"/>
      <c r="F32" s="75"/>
      <c r="G32" s="75"/>
      <c r="H32" s="76"/>
      <c r="N32" s="13"/>
      <c r="V32" s="9"/>
      <c r="W32" s="9"/>
      <c r="X32" s="14"/>
      <c r="Y32" s="14"/>
      <c r="AA32" s="13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2:40" x14ac:dyDescent="0.25">
      <c r="B33" s="77"/>
      <c r="C33" s="78"/>
      <c r="D33" s="78"/>
      <c r="E33" s="78"/>
      <c r="F33" s="78"/>
      <c r="G33" s="78"/>
      <c r="H33" s="79"/>
      <c r="N33" s="13"/>
      <c r="O33" s="9"/>
      <c r="P33" s="9"/>
      <c r="Q33" s="9"/>
      <c r="R33" s="9"/>
      <c r="S33" s="9"/>
      <c r="T33" s="9"/>
      <c r="U33" s="9"/>
      <c r="V33" s="9"/>
      <c r="W33" s="9"/>
      <c r="X33" s="14"/>
      <c r="Y33" s="14"/>
      <c r="AA33" s="13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2:40" x14ac:dyDescent="0.25">
      <c r="N34" s="13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AA34" s="13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2:40" x14ac:dyDescent="0.25">
      <c r="N35" s="13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AA35" s="13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2:40" ht="23.25" x14ac:dyDescent="0.35">
      <c r="B36" s="5" t="s">
        <v>16</v>
      </c>
      <c r="C36" s="15"/>
      <c r="N36" s="13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AA36" s="13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</row>
    <row r="37" spans="2:40" x14ac:dyDescent="0.25">
      <c r="N37" s="13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AA37" s="13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2:40" s="38" customFormat="1" x14ac:dyDescent="0.25">
      <c r="B38" s="36"/>
      <c r="C38" s="36">
        <f>[2]CO2_SECTOR!B42</f>
        <v>1990</v>
      </c>
      <c r="D38" s="36">
        <f>[2]CO2_SECTOR!C42</f>
        <v>1991</v>
      </c>
      <c r="E38" s="36">
        <f>[2]CO2_SECTOR!D42</f>
        <v>1992</v>
      </c>
      <c r="F38" s="36">
        <f>[2]CO2_SECTOR!E42</f>
        <v>1993</v>
      </c>
      <c r="G38" s="36">
        <f>[2]CO2_SECTOR!F42</f>
        <v>1994</v>
      </c>
      <c r="H38" s="36">
        <f>[2]CO2_SECTOR!G42</f>
        <v>1995</v>
      </c>
      <c r="I38" s="36">
        <f>[2]CO2_SECTOR!H42</f>
        <v>1996</v>
      </c>
      <c r="J38" s="36">
        <f>[2]CO2_SECTOR!I42</f>
        <v>1997</v>
      </c>
      <c r="K38" s="36">
        <f>[2]CO2_SECTOR!J42</f>
        <v>1998</v>
      </c>
      <c r="L38" s="36">
        <f>[2]CO2_SECTOR!K42</f>
        <v>1999</v>
      </c>
      <c r="M38" s="36">
        <f>[2]CO2_SECTOR!L42</f>
        <v>2000</v>
      </c>
      <c r="N38" s="36">
        <f>[2]CO2_SECTOR!M42</f>
        <v>2001</v>
      </c>
      <c r="O38" s="36">
        <f>[2]CO2_SECTOR!N42</f>
        <v>2002</v>
      </c>
      <c r="P38" s="36">
        <f>[2]CO2_SECTOR!O42</f>
        <v>2003</v>
      </c>
      <c r="Q38" s="36">
        <f>[2]CO2_SECTOR!P42</f>
        <v>2004</v>
      </c>
      <c r="R38" s="36">
        <f>[2]CO2_SECTOR!Q42</f>
        <v>2005</v>
      </c>
      <c r="S38" s="36">
        <f>[2]CO2_SECTOR!R42</f>
        <v>2006</v>
      </c>
      <c r="T38" s="36">
        <f>[2]CO2_SECTOR!S42</f>
        <v>2007</v>
      </c>
      <c r="U38" s="36">
        <f>[2]CO2_SECTOR!T42</f>
        <v>2008</v>
      </c>
      <c r="V38" s="36">
        <f>[2]CO2_SECTOR!U42</f>
        <v>2009</v>
      </c>
      <c r="W38" s="36">
        <f>[2]CO2_SECTOR!V42</f>
        <v>2010</v>
      </c>
      <c r="X38" s="36">
        <f>[2]CO2_SECTOR!W42</f>
        <v>2011</v>
      </c>
      <c r="Y38" s="36">
        <f>[2]CO2_SECTOR!X42</f>
        <v>2012</v>
      </c>
      <c r="Z38" s="36">
        <f>[2]CO2_SECTOR!Y42</f>
        <v>2013</v>
      </c>
      <c r="AA38" s="36">
        <f>[2]CO2_SECTOR!Z42</f>
        <v>2015</v>
      </c>
      <c r="AB38" s="36">
        <f>[2]CO2_SECTOR!AA42</f>
        <v>2020</v>
      </c>
      <c r="AC38" s="36">
        <f>[2]CO2_SECTOR!AB42</f>
        <v>2025</v>
      </c>
      <c r="AD38" s="36">
        <f>[2]CO2_SECTOR!AC42</f>
        <v>2030</v>
      </c>
      <c r="AE38" s="36">
        <f>[2]CO2_SECTOR!AD42</f>
        <v>2035</v>
      </c>
      <c r="AF38" s="36">
        <f>[2]CO2_SECTOR!AE42</f>
        <v>2040</v>
      </c>
      <c r="AG38" s="36">
        <f>[2]CO2_SECTOR!AF42</f>
        <v>2045</v>
      </c>
      <c r="AH38" s="36">
        <f>[2]CO2_SECTOR!AG42</f>
        <v>2050</v>
      </c>
      <c r="AI38" s="37"/>
      <c r="AJ38" s="37"/>
      <c r="AK38" s="37"/>
      <c r="AL38" s="37"/>
      <c r="AN38" s="36"/>
    </row>
    <row r="39" spans="2:40" s="38" customFormat="1" x14ac:dyDescent="0.25">
      <c r="B39" s="36" t="str">
        <f>[2]CO2_SECTOR!A43</f>
        <v>GDP (PPP)</v>
      </c>
      <c r="C39" s="39">
        <f>[2]CO2_SECTOR!B43</f>
        <v>1</v>
      </c>
      <c r="D39" s="39">
        <f>[2]CO2_SECTOR!C43</f>
        <v>0.99505035664861408</v>
      </c>
      <c r="E39" s="39">
        <f>[2]CO2_SECTOR!D43</f>
        <v>0.99746877303503956</v>
      </c>
      <c r="F39" s="39">
        <f>[2]CO2_SECTOR!E43</f>
        <v>0.99611169532724675</v>
      </c>
      <c r="G39" s="39">
        <f>[2]CO2_SECTOR!F43</f>
        <v>1.0415691413083394</v>
      </c>
      <c r="H39" s="39">
        <f>[2]CO2_SECTOR!G43</f>
        <v>1.0808563981143708</v>
      </c>
      <c r="I39" s="39">
        <f>[2]CO2_SECTOR!H43</f>
        <v>1.1150962089556804</v>
      </c>
      <c r="J39" s="39">
        <f>[2]CO2_SECTOR!I43</f>
        <v>1.1614394413723323</v>
      </c>
      <c r="K39" s="39">
        <f>[2]CO2_SECTOR!J43</f>
        <v>1.2020009959615605</v>
      </c>
      <c r="L39" s="39">
        <f>[2]CO2_SECTOR!K43</f>
        <v>1.2421969840146405</v>
      </c>
      <c r="M39" s="39">
        <f>[2]CO2_SECTOR!L43</f>
        <v>1.2928924940145348</v>
      </c>
      <c r="N39" s="39">
        <f>[2]CO2_SECTOR!M43</f>
        <v>1.3153985033764164</v>
      </c>
      <c r="O39" s="39">
        <f>[2]CO2_SECTOR!N43</f>
        <v>1.3347152578532551</v>
      </c>
      <c r="P39" s="39">
        <f>[2]CO2_SECTOR!O43</f>
        <v>1.3547228283668138</v>
      </c>
      <c r="Q39" s="39">
        <f>[2]CO2_SECTOR!P43</f>
        <v>1.4066591595595019</v>
      </c>
      <c r="R39" s="39">
        <f>[2]CO2_SECTOR!Q43</f>
        <v>1.4447951877630589</v>
      </c>
      <c r="S39" s="39">
        <f>[2]CO2_SECTOR!R43</f>
        <v>1.4993721874351766</v>
      </c>
      <c r="T39" s="39">
        <f>[2]CO2_SECTOR!S43</f>
        <v>1.5462828011347174</v>
      </c>
      <c r="U39" s="39">
        <f>[2]CO2_SECTOR!T43</f>
        <v>1.5449160829960653</v>
      </c>
      <c r="V39" s="39">
        <f>[2]CO2_SECTOR!U43</f>
        <v>1.4705310963411498</v>
      </c>
      <c r="W39" s="39">
        <f>[2]CO2_SECTOR!V43</f>
        <v>1.5147108333260961</v>
      </c>
      <c r="X39" s="39">
        <f>[2]CO2_SECTOR!W43</f>
        <v>1.5433754557026331</v>
      </c>
      <c r="Y39" s="39">
        <f>[2]CO2_SECTOR!X43</f>
        <v>1.5470722320181265</v>
      </c>
      <c r="Z39" s="39">
        <f>[2]CO2_SECTOR!Y43</f>
        <v>1.5524181098566094</v>
      </c>
      <c r="AA39" s="39">
        <f>[2]CO2_SECTOR!Z43</f>
        <v>1.6030266377569347</v>
      </c>
      <c r="AB39" s="39">
        <f>[2]CO2_SECTOR!AA43</f>
        <v>1.7822655619542629</v>
      </c>
      <c r="AC39" s="39">
        <f>[2]CO2_SECTOR!AB43</f>
        <v>2.0062315714350216</v>
      </c>
      <c r="AD39" s="39">
        <f>[2]CO2_SECTOR!AC43</f>
        <v>2.2314380662016267</v>
      </c>
      <c r="AE39" s="39">
        <f>[2]CO2_SECTOR!AD43</f>
        <v>2.4548238069759112</v>
      </c>
      <c r="AF39" s="39">
        <f>[2]CO2_SECTOR!AE43</f>
        <v>2.675509460793736</v>
      </c>
      <c r="AG39" s="39">
        <f>[2]CO2_SECTOR!AF43</f>
        <v>2.8954761320055331</v>
      </c>
      <c r="AH39" s="39">
        <f>[2]CO2_SECTOR!AG43</f>
        <v>3.127294874998499</v>
      </c>
      <c r="AI39" s="37"/>
      <c r="AJ39" s="37"/>
      <c r="AK39" s="37"/>
      <c r="AL39" s="37"/>
      <c r="AN39" s="36"/>
    </row>
    <row r="40" spans="2:40" s="38" customFormat="1" x14ac:dyDescent="0.25">
      <c r="B40" s="36" t="str">
        <f>[2]CO2_SECTOR!A44</f>
        <v>Industry, oil, gas and other transformation</v>
      </c>
      <c r="C40" s="39">
        <f>[2]CO2_SECTOR!B44</f>
        <v>1</v>
      </c>
      <c r="D40" s="39">
        <f>[2]CO2_SECTOR!C44</f>
        <v>0.96765666269813533</v>
      </c>
      <c r="E40" s="39">
        <f>[2]CO2_SECTOR!D44</f>
        <v>1.0525974893600751</v>
      </c>
      <c r="F40" s="39">
        <f>[2]CO2_SECTOR!E44</f>
        <v>1.0839538266592366</v>
      </c>
      <c r="G40" s="39">
        <f>[2]CO2_SECTOR!F44</f>
        <v>1.1414911753276036</v>
      </c>
      <c r="H40" s="39">
        <f>[2]CO2_SECTOR!G44</f>
        <v>1.1059697948811225</v>
      </c>
      <c r="I40" s="39">
        <f>[2]CO2_SECTOR!H44</f>
        <v>1.1167079191830411</v>
      </c>
      <c r="J40" s="39">
        <f>[2]CO2_SECTOR!I44</f>
        <v>1.1302793180562256</v>
      </c>
      <c r="K40" s="39">
        <f>[2]CO2_SECTOR!J44</f>
        <v>1.1788054746423979</v>
      </c>
      <c r="L40" s="39">
        <f>[2]CO2_SECTOR!K44</f>
        <v>1.1976331340571946</v>
      </c>
      <c r="M40" s="39">
        <f>[2]CO2_SECTOR!L44</f>
        <v>1.1290079527668826</v>
      </c>
      <c r="N40" s="39">
        <f>[2]CO2_SECTOR!M44</f>
        <v>1.1070560081672196</v>
      </c>
      <c r="O40" s="39">
        <f>[2]CO2_SECTOR!N44</f>
        <v>1.0893469037024222</v>
      </c>
      <c r="P40" s="39">
        <f>[2]CO2_SECTOR!O44</f>
        <v>1.1158089335592167</v>
      </c>
      <c r="Q40" s="39">
        <f>[2]CO2_SECTOR!P44</f>
        <v>1.1395260893927452</v>
      </c>
      <c r="R40" s="39">
        <f>[2]CO2_SECTOR!Q44</f>
        <v>1.093717067014631</v>
      </c>
      <c r="S40" s="39">
        <f>[2]CO2_SECTOR!R44</f>
        <v>1.0868235137605575</v>
      </c>
      <c r="T40" s="39">
        <f>[2]CO2_SECTOR!S44</f>
        <v>1.079558385359968</v>
      </c>
      <c r="U40" s="39">
        <f>[2]CO2_SECTOR!T44</f>
        <v>1.0470298799644777</v>
      </c>
      <c r="V40" s="39">
        <f>[2]CO2_SECTOR!U44</f>
        <v>0.947169682840588</v>
      </c>
      <c r="W40" s="39">
        <f>[2]CO2_SECTOR!V44</f>
        <v>1.0076619010822647</v>
      </c>
      <c r="X40" s="39">
        <f>[2]CO2_SECTOR!W44</f>
        <v>0.9720333569285512</v>
      </c>
      <c r="Y40" s="39">
        <f>[2]CO2_SECTOR!X44</f>
        <v>0.92464599521438906</v>
      </c>
      <c r="Z40" s="39">
        <f>[2]CO2_SECTOR!Y44</f>
        <v>0.87176415791756223</v>
      </c>
      <c r="AA40" s="39">
        <f>[2]CO2_SECTOR!Z44</f>
        <v>0.81805506197850697</v>
      </c>
      <c r="AB40" s="39">
        <f>[2]CO2_SECTOR!AA44</f>
        <v>0.72460825236069581</v>
      </c>
      <c r="AC40" s="39">
        <f>[2]CO2_SECTOR!AB44</f>
        <v>0.65200064677330083</v>
      </c>
      <c r="AD40" s="39">
        <f>[2]CO2_SECTOR!AC44</f>
        <v>0.56415894569691027</v>
      </c>
      <c r="AE40" s="39">
        <f>[2]CO2_SECTOR!AD44</f>
        <v>0.46356832573258377</v>
      </c>
      <c r="AF40" s="39">
        <f>[2]CO2_SECTOR!AE44</f>
        <v>0.37281441985366459</v>
      </c>
      <c r="AG40" s="39">
        <f>[2]CO2_SECTOR!AF44</f>
        <v>0.28205129305613719</v>
      </c>
      <c r="AH40" s="39">
        <f>[2]CO2_SECTOR!AG44</f>
        <v>0.21549029402265482</v>
      </c>
      <c r="AI40" s="37"/>
      <c r="AJ40" s="37"/>
      <c r="AK40" s="37"/>
      <c r="AL40" s="37"/>
      <c r="AN40" s="36"/>
    </row>
    <row r="41" spans="2:40" s="38" customFormat="1" x14ac:dyDescent="0.25">
      <c r="B41" s="36" t="str">
        <f>[2]CO2_SECTOR!A45</f>
        <v>Buildings</v>
      </c>
      <c r="C41" s="39">
        <f>[2]CO2_SECTOR!B45</f>
        <v>1</v>
      </c>
      <c r="D41" s="39">
        <f>[2]CO2_SECTOR!C45</f>
        <v>0.98303572246342152</v>
      </c>
      <c r="E41" s="39">
        <f>[2]CO2_SECTOR!D45</f>
        <v>0.95344655389388122</v>
      </c>
      <c r="F41" s="39">
        <f>[2]CO2_SECTOR!E45</f>
        <v>0.91883746239454156</v>
      </c>
      <c r="G41" s="39">
        <f>[2]CO2_SECTOR!F45</f>
        <v>0.92502013460520405</v>
      </c>
      <c r="H41" s="39">
        <f>[2]CO2_SECTOR!G45</f>
        <v>0.92610020835779983</v>
      </c>
      <c r="I41" s="39">
        <f>[2]CO2_SECTOR!H45</f>
        <v>0.99245397535569124</v>
      </c>
      <c r="J41" s="39">
        <f>[2]CO2_SECTOR!I45</f>
        <v>0.89381889500146861</v>
      </c>
      <c r="K41" s="39">
        <f>[2]CO2_SECTOR!J45</f>
        <v>0.86336132808405486</v>
      </c>
      <c r="L41" s="39">
        <f>[2]CO2_SECTOR!K45</f>
        <v>0.82092899857383694</v>
      </c>
      <c r="M41" s="39">
        <f>[2]CO2_SECTOR!L45</f>
        <v>0.65369301326655249</v>
      </c>
      <c r="N41" s="39">
        <f>[2]CO2_SECTOR!M45</f>
        <v>0.68060428443231213</v>
      </c>
      <c r="O41" s="39">
        <f>[2]CO2_SECTOR!N45</f>
        <v>0.66401251490123625</v>
      </c>
      <c r="P41" s="39">
        <f>[2]CO2_SECTOR!O45</f>
        <v>0.65979386479192836</v>
      </c>
      <c r="Q41" s="39">
        <f>[2]CO2_SECTOR!P45</f>
        <v>0.57485235131685508</v>
      </c>
      <c r="R41" s="39">
        <f>[2]CO2_SECTOR!Q45</f>
        <v>0.51941826713965278</v>
      </c>
      <c r="S41" s="39">
        <f>[2]CO2_SECTOR!R45</f>
        <v>0.45647487585949886</v>
      </c>
      <c r="T41" s="39">
        <f>[2]CO2_SECTOR!S45</f>
        <v>0.4240419703479395</v>
      </c>
      <c r="U41" s="39">
        <f>[2]CO2_SECTOR!T45</f>
        <v>0.37493421270895072</v>
      </c>
      <c r="V41" s="39">
        <f>[2]CO2_SECTOR!U45</f>
        <v>0.3996604238026551</v>
      </c>
      <c r="W41" s="39">
        <f>[2]CO2_SECTOR!V45</f>
        <v>0.43842030716136565</v>
      </c>
      <c r="X41" s="39">
        <f>[2]CO2_SECTOR!W45</f>
        <v>0.36525824501143156</v>
      </c>
      <c r="Y41" s="39">
        <f>[2]CO2_SECTOR!X45</f>
        <v>0.33845163105058379</v>
      </c>
      <c r="Z41" s="39">
        <f>[2]CO2_SECTOR!Y45</f>
        <v>0.31771826939888054</v>
      </c>
      <c r="AA41" s="39">
        <f>[2]CO2_SECTOR!Z45</f>
        <v>0.3231728300233932</v>
      </c>
      <c r="AB41" s="39">
        <f>[2]CO2_SECTOR!AA45</f>
        <v>0.25106705764145443</v>
      </c>
      <c r="AC41" s="39">
        <f>[2]CO2_SECTOR!AB45</f>
        <v>0.16149795654371851</v>
      </c>
      <c r="AD41" s="39">
        <f>[2]CO2_SECTOR!AC45</f>
        <v>7.9432726178943466E-2</v>
      </c>
      <c r="AE41" s="39">
        <f>[2]CO2_SECTOR!AD45</f>
        <v>5.746821848402494E-2</v>
      </c>
      <c r="AF41" s="39">
        <f>[2]CO2_SECTOR!AE45</f>
        <v>3.6745321296903798E-2</v>
      </c>
      <c r="AG41" s="39">
        <f>[2]CO2_SECTOR!AF45</f>
        <v>1.7877671893891826E-2</v>
      </c>
      <c r="AH41" s="39">
        <f>[2]CO2_SECTOR!AG45</f>
        <v>1.4446752925250518E-3</v>
      </c>
      <c r="AI41" s="37"/>
      <c r="AJ41" s="37"/>
      <c r="AK41" s="37"/>
      <c r="AL41" s="37"/>
      <c r="AN41" s="36"/>
    </row>
    <row r="42" spans="2:40" s="38" customFormat="1" x14ac:dyDescent="0.25">
      <c r="B42" s="36" t="str">
        <f>[2]CO2_SECTOR!A46</f>
        <v>Transport</v>
      </c>
      <c r="C42" s="39">
        <f>[2]CO2_SECTOR!B46</f>
        <v>1</v>
      </c>
      <c r="D42" s="39">
        <f>[2]CO2_SECTOR!C46</f>
        <v>0.99433478780982443</v>
      </c>
      <c r="E42" s="39">
        <f>[2]CO2_SECTOR!D46</f>
        <v>1.0290444112991761</v>
      </c>
      <c r="F42" s="39">
        <f>[2]CO2_SECTOR!E46</f>
        <v>1.0471002276569272</v>
      </c>
      <c r="G42" s="39">
        <f>[2]CO2_SECTOR!F46</f>
        <v>1.0885440253924059</v>
      </c>
      <c r="H42" s="39">
        <f>[2]CO2_SECTOR!G46</f>
        <v>1.1025242352892319</v>
      </c>
      <c r="I42" s="39">
        <f>[2]CO2_SECTOR!H46</f>
        <v>1.1133813225468963</v>
      </c>
      <c r="J42" s="39">
        <f>[2]CO2_SECTOR!I46</f>
        <v>1.1471174270210065</v>
      </c>
      <c r="K42" s="39">
        <f>[2]CO2_SECTOR!J46</f>
        <v>1.1808982425986143</v>
      </c>
      <c r="L42" s="39">
        <f>[2]CO2_SECTOR!K46</f>
        <v>1.1980099047090644</v>
      </c>
      <c r="M42" s="39">
        <f>[2]CO2_SECTOR!L46</f>
        <v>1.1752701060686801</v>
      </c>
      <c r="N42" s="39">
        <f>[2]CO2_SECTOR!M46</f>
        <v>1.1658863877430188</v>
      </c>
      <c r="O42" s="39">
        <f>[2]CO2_SECTOR!N46</f>
        <v>1.1418616918826425</v>
      </c>
      <c r="P42" s="39">
        <f>[2]CO2_SECTOR!O46</f>
        <v>1.1729258439111383</v>
      </c>
      <c r="Q42" s="39">
        <f>[2]CO2_SECTOR!P46</f>
        <v>1.2081856569194347</v>
      </c>
      <c r="R42" s="39">
        <f>[2]CO2_SECTOR!Q46</f>
        <v>1.2357106451901263</v>
      </c>
      <c r="S42" s="39">
        <f>[2]CO2_SECTOR!R46</f>
        <v>1.2716200593777938</v>
      </c>
      <c r="T42" s="39">
        <f>[2]CO2_SECTOR!S46</f>
        <v>1.3078561528363435</v>
      </c>
      <c r="U42" s="39">
        <f>[2]CO2_SECTOR!T46</f>
        <v>1.2644192327942829</v>
      </c>
      <c r="V42" s="39">
        <f>[2]CO2_SECTOR!U46</f>
        <v>1.1947134454361263</v>
      </c>
      <c r="W42" s="39">
        <f>[2]CO2_SECTOR!V46</f>
        <v>1.2140857570735137</v>
      </c>
      <c r="X42" s="39">
        <f>[2]CO2_SECTOR!W46</f>
        <v>1.1855888643971231</v>
      </c>
      <c r="Y42" s="39">
        <f>[2]CO2_SECTOR!X46</f>
        <v>1.122945846961694</v>
      </c>
      <c r="Z42" s="39">
        <f>[2]CO2_SECTOR!Y46</f>
        <v>1.1305177319437909</v>
      </c>
      <c r="AA42" s="39">
        <f>[2]CO2_SECTOR!Z46</f>
        <v>1.1655036861700649</v>
      </c>
      <c r="AB42" s="39">
        <f>[2]CO2_SECTOR!AA46</f>
        <v>1.0740825181370959</v>
      </c>
      <c r="AC42" s="39">
        <f>[2]CO2_SECTOR!AB46</f>
        <v>0.97256523377843151</v>
      </c>
      <c r="AD42" s="39">
        <f>[2]CO2_SECTOR!AC46</f>
        <v>0.87521521691986659</v>
      </c>
      <c r="AE42" s="39">
        <f>[2]CO2_SECTOR!AD46</f>
        <v>0.72983255908401967</v>
      </c>
      <c r="AF42" s="39">
        <f>[2]CO2_SECTOR!AE46</f>
        <v>0.53986752112373904</v>
      </c>
      <c r="AG42" s="39">
        <f>[2]CO2_SECTOR!AF46</f>
        <v>0.34565215387957032</v>
      </c>
      <c r="AH42" s="39">
        <f>[2]CO2_SECTOR!AG46</f>
        <v>0.19325542757005104</v>
      </c>
      <c r="AI42" s="37"/>
      <c r="AJ42" s="37"/>
      <c r="AK42" s="37"/>
      <c r="AL42" s="37"/>
      <c r="AN42" s="36"/>
    </row>
    <row r="43" spans="2:40" s="38" customFormat="1" x14ac:dyDescent="0.25">
      <c r="B43" s="36" t="str">
        <f>[2]CO2_SECTOR!A47</f>
        <v>Power and heat</v>
      </c>
      <c r="C43" s="39">
        <f>[2]CO2_SECTOR!B47</f>
        <v>1</v>
      </c>
      <c r="D43" s="39">
        <f>[2]CO2_SECTOR!C47</f>
        <v>1.2458108597483637</v>
      </c>
      <c r="E43" s="39">
        <f>[2]CO2_SECTOR!D47</f>
        <v>1.0848081168555852</v>
      </c>
      <c r="F43" s="39">
        <f>[2]CO2_SECTOR!E47</f>
        <v>1.1810173109316089</v>
      </c>
      <c r="G43" s="39">
        <f>[2]CO2_SECTOR!F47</f>
        <v>1.3594092474769988</v>
      </c>
      <c r="H43" s="39">
        <f>[2]CO2_SECTOR!G47</f>
        <v>1.2327931960494849</v>
      </c>
      <c r="I43" s="39">
        <f>[2]CO2_SECTOR!H47</f>
        <v>1.6909197635317854</v>
      </c>
      <c r="J43" s="39">
        <f>[2]CO2_SECTOR!I47</f>
        <v>1.3947699822818129</v>
      </c>
      <c r="K43" s="39">
        <f>[2]CO2_SECTOR!J47</f>
        <v>1.2414761760043367</v>
      </c>
      <c r="L43" s="39">
        <f>[2]CO2_SECTOR!K47</f>
        <v>1.1629593518244619</v>
      </c>
      <c r="M43" s="39">
        <f>[2]CO2_SECTOR!L47</f>
        <v>1.0605422944549328</v>
      </c>
      <c r="N43" s="39">
        <f>[2]CO2_SECTOR!M47</f>
        <v>1.2096014666912387</v>
      </c>
      <c r="O43" s="39">
        <f>[2]CO2_SECTOR!N47</f>
        <v>1.2897002677491236</v>
      </c>
      <c r="P43" s="39">
        <f>[2]CO2_SECTOR!O47</f>
        <v>1.5647950720247958</v>
      </c>
      <c r="Q43" s="39">
        <f>[2]CO2_SECTOR!P47</f>
        <v>1.3529258377769555</v>
      </c>
      <c r="R43" s="39">
        <f>[2]CO2_SECTOR!Q47</f>
        <v>1.0452119574839085</v>
      </c>
      <c r="S43" s="39">
        <f>[2]CO2_SECTOR!R47</f>
        <v>1.4168323782047672</v>
      </c>
      <c r="T43" s="39">
        <f>[2]CO2_SECTOR!S47</f>
        <v>1.2583032480464087</v>
      </c>
      <c r="U43" s="39">
        <f>[2]CO2_SECTOR!T47</f>
        <v>1.0880506797151996</v>
      </c>
      <c r="V43" s="39">
        <f>[2]CO2_SECTOR!U47</f>
        <v>1.1185269105164637</v>
      </c>
      <c r="W43" s="39">
        <f>[2]CO2_SECTOR!V47</f>
        <v>1.3012540321148558</v>
      </c>
      <c r="X43" s="39">
        <f>[2]CO2_SECTOR!W47</f>
        <v>1.0471692990979409</v>
      </c>
      <c r="Y43" s="39">
        <f>[2]CO2_SECTOR!X47</f>
        <v>0.86365479462894479</v>
      </c>
      <c r="Z43" s="39">
        <f>[2]CO2_SECTOR!Y47</f>
        <v>0.93172029072372864</v>
      </c>
      <c r="AA43" s="39">
        <f>[2]CO2_SECTOR!Z47</f>
        <v>0.8305849864529683</v>
      </c>
      <c r="AB43" s="39">
        <f>[2]CO2_SECTOR!AA47</f>
        <v>0.70770694016774371</v>
      </c>
      <c r="AC43" s="39">
        <f>[2]CO2_SECTOR!AB47</f>
        <v>0.65654447906143931</v>
      </c>
      <c r="AD43" s="39">
        <f>[2]CO2_SECTOR!AC47</f>
        <v>0.37227191354056505</v>
      </c>
      <c r="AE43" s="39">
        <f>[2]CO2_SECTOR!AD47</f>
        <v>0.17640815403565938</v>
      </c>
      <c r="AF43" s="39">
        <f>[2]CO2_SECTOR!AE47</f>
        <v>7.4762336689415773E-2</v>
      </c>
      <c r="AG43" s="39">
        <f>[2]CO2_SECTOR!AF47</f>
        <v>2.1727658269332913E-5</v>
      </c>
      <c r="AH43" s="39">
        <f>[2]CO2_SECTOR!AG47</f>
        <v>2.1721525649391691E-5</v>
      </c>
      <c r="AI43" s="37"/>
      <c r="AJ43" s="37"/>
      <c r="AK43" s="37"/>
      <c r="AL43" s="37"/>
      <c r="AN43" s="36"/>
    </row>
    <row r="44" spans="2:40" s="38" customFormat="1" x14ac:dyDescent="0.25">
      <c r="B44" s="40" t="str">
        <f>[2]CO2_SECTOR!A48</f>
        <v>Agriculture</v>
      </c>
      <c r="C44" s="41">
        <f>[2]CO2_SECTOR!B48</f>
        <v>1</v>
      </c>
      <c r="D44" s="41">
        <f>[2]CO2_SECTOR!C48</f>
        <v>1.0435716395996062</v>
      </c>
      <c r="E44" s="41">
        <f>[2]CO2_SECTOR!D48</f>
        <v>1.0446336901790951</v>
      </c>
      <c r="F44" s="41">
        <f>[2]CO2_SECTOR!E48</f>
        <v>0.99770144280375239</v>
      </c>
      <c r="G44" s="41">
        <f>[2]CO2_SECTOR!F48</f>
        <v>0.97630282096816101</v>
      </c>
      <c r="H44" s="41">
        <f>[2]CO2_SECTOR!G48</f>
        <v>0.9737035919183592</v>
      </c>
      <c r="I44" s="41">
        <f>[2]CO2_SECTOR!H48</f>
        <v>1.0329074878904922</v>
      </c>
      <c r="J44" s="41">
        <f>[2]CO2_SECTOR!I48</f>
        <v>1.0239011152041564</v>
      </c>
      <c r="K44" s="41">
        <f>[2]CO2_SECTOR!J48</f>
        <v>1.0552886532746881</v>
      </c>
      <c r="L44" s="41">
        <f>[2]CO2_SECTOR!K48</f>
        <v>0.99047140777854425</v>
      </c>
      <c r="M44" s="41">
        <f>[2]CO2_SECTOR!L48</f>
        <v>1.0595722062307735</v>
      </c>
      <c r="N44" s="41">
        <f>[2]CO2_SECTOR!M48</f>
        <v>1.1108807860348389</v>
      </c>
      <c r="O44" s="41">
        <f>[2]CO2_SECTOR!N48</f>
        <v>1.1359978610949637</v>
      </c>
      <c r="P44" s="41">
        <f>[2]CO2_SECTOR!O48</f>
        <v>1.1907589348099776</v>
      </c>
      <c r="Q44" s="41">
        <f>[2]CO2_SECTOR!P48</f>
        <v>1.1022433617053045</v>
      </c>
      <c r="R44" s="41">
        <f>[2]CO2_SECTOR!Q48</f>
        <v>1.0543130011862247</v>
      </c>
      <c r="S44" s="41">
        <f>[2]CO2_SECTOR!R48</f>
        <v>1.0036148260831557</v>
      </c>
      <c r="T44" s="41">
        <f>[2]CO2_SECTOR!S48</f>
        <v>0.98013115469605172</v>
      </c>
      <c r="U44" s="41">
        <f>[2]CO2_SECTOR!T48</f>
        <v>0.95137896203124539</v>
      </c>
      <c r="V44" s="41">
        <f>[2]CO2_SECTOR!U48</f>
        <v>0.96903832864224848</v>
      </c>
      <c r="W44" s="41">
        <f>[2]CO2_SECTOR!V48</f>
        <v>1.026949820598702</v>
      </c>
      <c r="X44" s="41">
        <f>[2]CO2_SECTOR!W48</f>
        <v>0.96371863189201856</v>
      </c>
      <c r="Y44" s="41">
        <f>[2]CO2_SECTOR!X48</f>
        <v>0.95290771760583026</v>
      </c>
      <c r="Z44" s="41">
        <f>[2]CO2_SECTOR!Y48</f>
        <v>0.90113804807048703</v>
      </c>
      <c r="AA44" s="41">
        <f>[2]CO2_SECTOR!Z48</f>
        <v>0.80308399982309964</v>
      </c>
      <c r="AB44" s="41">
        <f>[2]CO2_SECTOR!AA48</f>
        <v>0.77468723379211168</v>
      </c>
      <c r="AC44" s="41">
        <f>[2]CO2_SECTOR!AB48</f>
        <v>0.75217164496379019</v>
      </c>
      <c r="AD44" s="41">
        <f>[2]CO2_SECTOR!AC48</f>
        <v>0.72633007642126202</v>
      </c>
      <c r="AE44" s="41">
        <f>[2]CO2_SECTOR!AD48</f>
        <v>0.6961043800786989</v>
      </c>
      <c r="AF44" s="41">
        <f>[2]CO2_SECTOR!AE48</f>
        <v>0.6543442916485821</v>
      </c>
      <c r="AG44" s="41">
        <f>[2]CO2_SECTOR!AF48</f>
        <v>0.62035511482181305</v>
      </c>
      <c r="AH44" s="41">
        <f>[2]CO2_SECTOR!AG48</f>
        <v>0.55209686607699082</v>
      </c>
      <c r="AI44" s="37"/>
      <c r="AJ44" s="37"/>
      <c r="AK44" s="37"/>
      <c r="AL44" s="37"/>
      <c r="AN44" s="36"/>
    </row>
    <row r="45" spans="2:40" s="46" customFormat="1" x14ac:dyDescent="0.25">
      <c r="B45" s="40" t="str">
        <f>[2]CO2_SECTOR!A49</f>
        <v>Agriculture not included in figure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3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2"/>
      <c r="AA45" s="43"/>
      <c r="AB45" s="44"/>
      <c r="AC45" s="44"/>
      <c r="AD45" s="44"/>
      <c r="AE45" s="44"/>
      <c r="AF45" s="44"/>
      <c r="AG45" s="44"/>
      <c r="AH45" s="44"/>
      <c r="AI45" s="45"/>
      <c r="AJ45" s="45"/>
      <c r="AK45" s="45"/>
      <c r="AL45" s="45"/>
      <c r="AN45" s="47"/>
    </row>
    <row r="46" spans="2:40" s="46" customFormat="1" x14ac:dyDescent="0.25">
      <c r="B46" s="48" t="s">
        <v>58</v>
      </c>
      <c r="C46" s="49">
        <v>2014</v>
      </c>
      <c r="D46" s="50"/>
      <c r="E46" s="50"/>
      <c r="F46" s="50"/>
      <c r="G46" s="50"/>
      <c r="H46" s="50"/>
      <c r="I46" s="50"/>
      <c r="J46" s="50"/>
      <c r="K46" s="50"/>
      <c r="L46" s="42"/>
      <c r="M46" s="42"/>
      <c r="N46" s="43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2"/>
      <c r="AA46" s="43"/>
      <c r="AB46" s="44"/>
      <c r="AC46" s="44"/>
      <c r="AD46" s="44"/>
      <c r="AE46" s="44"/>
      <c r="AF46" s="44"/>
      <c r="AG46" s="44"/>
      <c r="AH46" s="44"/>
      <c r="AI46" s="45"/>
      <c r="AJ46" s="45"/>
      <c r="AK46" s="45"/>
      <c r="AL46" s="45"/>
      <c r="AN46" s="47"/>
    </row>
    <row r="47" spans="2:40" x14ac:dyDescent="0.25">
      <c r="N47" s="13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AA47" s="13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</row>
    <row r="48" spans="2:40" x14ac:dyDescent="0.25">
      <c r="N48" s="13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AA48" s="13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</row>
    <row r="49" spans="2:38" x14ac:dyDescent="0.25">
      <c r="N49" s="13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AA49" s="13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</row>
    <row r="50" spans="2:38" x14ac:dyDescent="0.25">
      <c r="N50" s="13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AA50" s="13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2:38" x14ac:dyDescent="0.25">
      <c r="O51" s="4"/>
      <c r="P51" s="4"/>
    </row>
    <row r="52" spans="2:38" x14ac:dyDescent="0.25">
      <c r="B52" s="22"/>
      <c r="C52" s="6"/>
      <c r="D52" s="6"/>
      <c r="E52" s="6"/>
      <c r="F52" s="6"/>
      <c r="G52" s="6"/>
      <c r="H52" s="6"/>
      <c r="I52" s="6"/>
      <c r="J52" s="6"/>
      <c r="K52" s="6"/>
      <c r="O52" s="4"/>
      <c r="P52" s="4"/>
    </row>
    <row r="53" spans="2:38" x14ac:dyDescent="0.25">
      <c r="B53" s="6"/>
      <c r="C53" s="23"/>
      <c r="D53" s="23"/>
      <c r="E53" s="23"/>
      <c r="F53" s="23"/>
      <c r="G53" s="23"/>
      <c r="H53" s="23"/>
      <c r="I53" s="23"/>
      <c r="J53" s="23"/>
      <c r="K53" s="23"/>
      <c r="O53" s="4"/>
      <c r="P53" s="4"/>
    </row>
    <row r="54" spans="2:38" x14ac:dyDescent="0.25">
      <c r="B54" s="6"/>
      <c r="C54" s="23"/>
      <c r="D54" s="23"/>
      <c r="E54" s="23"/>
      <c r="F54" s="23"/>
      <c r="G54" s="23"/>
      <c r="H54" s="23"/>
      <c r="I54" s="23"/>
      <c r="J54" s="23"/>
      <c r="K54" s="23"/>
      <c r="O54" s="4"/>
      <c r="P54" s="4"/>
    </row>
    <row r="55" spans="2:38" x14ac:dyDescent="0.25">
      <c r="B55" s="6"/>
      <c r="C55" s="23"/>
      <c r="D55" s="23"/>
      <c r="E55" s="23"/>
      <c r="F55" s="23"/>
      <c r="G55" s="23"/>
      <c r="H55" s="23"/>
      <c r="I55" s="23"/>
      <c r="J55" s="23"/>
      <c r="K55" s="23"/>
      <c r="O55" s="4"/>
      <c r="P55" s="4"/>
    </row>
    <row r="56" spans="2:38" x14ac:dyDescent="0.25">
      <c r="B56" s="6"/>
      <c r="C56" s="23"/>
      <c r="D56" s="23"/>
      <c r="E56" s="23"/>
      <c r="F56" s="23"/>
      <c r="G56" s="23"/>
      <c r="H56" s="23"/>
      <c r="I56" s="23"/>
      <c r="J56" s="23"/>
      <c r="K56" s="23"/>
      <c r="O56" s="4"/>
      <c r="P56" s="4"/>
    </row>
    <row r="57" spans="2:38" x14ac:dyDescent="0.25">
      <c r="O57" s="4"/>
      <c r="P57" s="4"/>
    </row>
    <row r="58" spans="2:38" x14ac:dyDescent="0.25">
      <c r="O58" s="4"/>
      <c r="P58" s="4"/>
    </row>
    <row r="59" spans="2:38" x14ac:dyDescent="0.25">
      <c r="O59" s="4"/>
      <c r="P59" s="4"/>
    </row>
    <row r="60" spans="2:38" x14ac:dyDescent="0.25">
      <c r="O60" s="4"/>
      <c r="P60" s="4"/>
    </row>
    <row r="61" spans="2:38" x14ac:dyDescent="0.25">
      <c r="O61" s="4"/>
      <c r="P61" s="4"/>
    </row>
    <row r="62" spans="2:38" x14ac:dyDescent="0.25">
      <c r="O62" s="4"/>
      <c r="P62" s="4"/>
    </row>
    <row r="63" spans="2:38" x14ac:dyDescent="0.25">
      <c r="O63" s="4"/>
      <c r="P63" s="4"/>
    </row>
    <row r="64" spans="2:38" x14ac:dyDescent="0.25">
      <c r="O64" s="4"/>
      <c r="P64" s="4"/>
    </row>
    <row r="65" spans="15:16" x14ac:dyDescent="0.25">
      <c r="O65" s="4"/>
      <c r="P65" s="4"/>
    </row>
    <row r="66" spans="15:16" x14ac:dyDescent="0.25">
      <c r="O66" s="4"/>
      <c r="P66" s="4"/>
    </row>
    <row r="67" spans="15:16" x14ac:dyDescent="0.25">
      <c r="O67" s="4"/>
      <c r="P67" s="4"/>
    </row>
    <row r="68" spans="15:16" x14ac:dyDescent="0.25">
      <c r="O68" s="4"/>
      <c r="P68" s="4"/>
    </row>
    <row r="69" spans="15:16" x14ac:dyDescent="0.25">
      <c r="O69" s="4"/>
      <c r="P69" s="4"/>
    </row>
    <row r="70" spans="15:16" x14ac:dyDescent="0.25">
      <c r="O70" s="4"/>
      <c r="P70" s="4"/>
    </row>
    <row r="71" spans="15:16" x14ac:dyDescent="0.25">
      <c r="O71" s="4"/>
      <c r="P71" s="4"/>
    </row>
    <row r="72" spans="15:16" x14ac:dyDescent="0.25">
      <c r="O72" s="4"/>
      <c r="P72" s="4"/>
    </row>
    <row r="73" spans="15:16" x14ac:dyDescent="0.25">
      <c r="O73" s="4"/>
      <c r="P73" s="4"/>
    </row>
    <row r="74" spans="15:16" x14ac:dyDescent="0.25">
      <c r="O74" s="4"/>
      <c r="P74" s="4"/>
    </row>
    <row r="75" spans="15:16" x14ac:dyDescent="0.25">
      <c r="O75" s="4"/>
      <c r="P75" s="4"/>
    </row>
    <row r="76" spans="15:16" x14ac:dyDescent="0.25">
      <c r="O76" s="4"/>
      <c r="P76" s="4"/>
    </row>
    <row r="77" spans="15:16" x14ac:dyDescent="0.25">
      <c r="O77" s="4"/>
      <c r="P77" s="4"/>
    </row>
    <row r="78" spans="15:16" x14ac:dyDescent="0.25">
      <c r="O78" s="4"/>
      <c r="P78" s="4"/>
    </row>
    <row r="79" spans="15:16" x14ac:dyDescent="0.25">
      <c r="O79" s="4"/>
      <c r="P79" s="4"/>
    </row>
    <row r="80" spans="15:16" x14ac:dyDescent="0.25">
      <c r="O80" s="4"/>
      <c r="P80" s="4"/>
    </row>
    <row r="81" spans="15:16" x14ac:dyDescent="0.25">
      <c r="O81" s="4"/>
      <c r="P81" s="4"/>
    </row>
    <row r="82" spans="15:16" x14ac:dyDescent="0.25">
      <c r="O82" s="4"/>
      <c r="P82" s="4"/>
    </row>
    <row r="83" spans="15:16" x14ac:dyDescent="0.25">
      <c r="O83" s="4"/>
      <c r="P83" s="4"/>
    </row>
    <row r="84" spans="15:16" x14ac:dyDescent="0.25">
      <c r="O84" s="4"/>
      <c r="P84" s="4"/>
    </row>
    <row r="85" spans="15:16" x14ac:dyDescent="0.25">
      <c r="O85" s="4"/>
      <c r="P85" s="4"/>
    </row>
    <row r="86" spans="15:16" x14ac:dyDescent="0.25">
      <c r="O86" s="4"/>
      <c r="P86" s="4"/>
    </row>
    <row r="87" spans="15:16" x14ac:dyDescent="0.25">
      <c r="O87" s="4"/>
      <c r="P87" s="4"/>
    </row>
    <row r="88" spans="15:16" x14ac:dyDescent="0.25">
      <c r="O88" s="4"/>
      <c r="P88" s="4"/>
    </row>
    <row r="89" spans="15:16" x14ac:dyDescent="0.25">
      <c r="O89" s="4"/>
      <c r="P89" s="4"/>
    </row>
    <row r="90" spans="15:16" x14ac:dyDescent="0.25">
      <c r="O90" s="4"/>
      <c r="P90" s="4"/>
    </row>
    <row r="91" spans="15:16" x14ac:dyDescent="0.25">
      <c r="O91" s="4"/>
      <c r="P91" s="4"/>
    </row>
    <row r="92" spans="15:16" x14ac:dyDescent="0.25">
      <c r="O92" s="4"/>
      <c r="P92" s="4"/>
    </row>
    <row r="93" spans="15:16" x14ac:dyDescent="0.25">
      <c r="O93" s="4"/>
      <c r="P93" s="4"/>
    </row>
    <row r="94" spans="15:16" x14ac:dyDescent="0.25">
      <c r="O94" s="4"/>
      <c r="P94" s="4"/>
    </row>
    <row r="95" spans="15:16" x14ac:dyDescent="0.25">
      <c r="O95" s="4"/>
      <c r="P95" s="4"/>
    </row>
    <row r="96" spans="15:16" x14ac:dyDescent="0.25">
      <c r="O96" s="4"/>
      <c r="P96" s="4"/>
    </row>
    <row r="97" spans="15:16" x14ac:dyDescent="0.25">
      <c r="O97" s="4"/>
      <c r="P97" s="4"/>
    </row>
    <row r="98" spans="15:16" x14ac:dyDescent="0.25">
      <c r="O98" s="4"/>
      <c r="P98" s="4"/>
    </row>
    <row r="99" spans="15:16" x14ac:dyDescent="0.25">
      <c r="O99" s="4"/>
      <c r="P99" s="4"/>
    </row>
    <row r="100" spans="15:16" x14ac:dyDescent="0.25">
      <c r="O100" s="4"/>
      <c r="P100" s="4"/>
    </row>
    <row r="101" spans="15:16" x14ac:dyDescent="0.25">
      <c r="O101" s="4"/>
      <c r="P101" s="4"/>
    </row>
    <row r="102" spans="15:16" x14ac:dyDescent="0.25">
      <c r="O102" s="4"/>
      <c r="P102" s="4"/>
    </row>
    <row r="103" spans="15:16" x14ac:dyDescent="0.25">
      <c r="O103" s="4"/>
      <c r="P103" s="4"/>
    </row>
    <row r="104" spans="15:16" x14ac:dyDescent="0.25">
      <c r="O104" s="4"/>
      <c r="P104" s="4"/>
    </row>
    <row r="105" spans="15:16" x14ac:dyDescent="0.25">
      <c r="O105" s="4"/>
      <c r="P105" s="4"/>
    </row>
    <row r="106" spans="15:16" x14ac:dyDescent="0.25">
      <c r="O106" s="4"/>
      <c r="P106" s="4"/>
    </row>
    <row r="107" spans="15:16" x14ac:dyDescent="0.25">
      <c r="O107" s="4"/>
      <c r="P107" s="4"/>
    </row>
    <row r="108" spans="15:16" x14ac:dyDescent="0.25">
      <c r="O108" s="4"/>
      <c r="P108" s="4"/>
    </row>
    <row r="109" spans="15:16" x14ac:dyDescent="0.25">
      <c r="O109" s="4"/>
      <c r="P109" s="4"/>
    </row>
    <row r="110" spans="15:16" x14ac:dyDescent="0.25">
      <c r="O110" s="4"/>
      <c r="P110" s="4"/>
    </row>
    <row r="111" spans="15:16" x14ac:dyDescent="0.25">
      <c r="O111" s="4"/>
      <c r="P111" s="4"/>
    </row>
    <row r="112" spans="15:16" x14ac:dyDescent="0.25">
      <c r="O112" s="4"/>
      <c r="P112" s="4"/>
    </row>
    <row r="113" spans="15:16" x14ac:dyDescent="0.25">
      <c r="O113" s="4"/>
      <c r="P113" s="4"/>
    </row>
    <row r="114" spans="15:16" x14ac:dyDescent="0.25">
      <c r="O114" s="4"/>
      <c r="P114" s="4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1C48EC00036E44854C2B60720290C7" ma:contentTypeVersion="" ma:contentTypeDescription="Opret et nyt dokument." ma:contentTypeScope="" ma:versionID="61b4f4915b90352af5d6cb9e7fe05457">
  <xsd:schema xmlns:xsd="http://www.w3.org/2001/XMLSchema" xmlns:xs="http://www.w3.org/2001/XMLSchema" xmlns:p="http://schemas.microsoft.com/office/2006/metadata/properties" xmlns:ns2="b1f11491-8d8b-4ad3-bca6-57519569f994" targetNamespace="http://schemas.microsoft.com/office/2006/metadata/properties" ma:root="true" ma:fieldsID="c031eaacdec4615bc6ff4d52d64c0b9f" ns2:_="">
    <xsd:import namespace="b1f11491-8d8b-4ad3-bca6-57519569f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f11491-8d8b-4ad3-bca6-57519569f9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6B2B50-6DAF-484D-8876-36BFC2CBC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C77D61-47EC-4F43-B915-F97620FC1A98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21340BAF-AD31-4FE1-A766-C1AE1073AF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Source overview</vt:lpstr>
      <vt:lpstr>FIG 01.1</vt:lpstr>
      <vt:lpstr>FIG 01.2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Ida Stokkebye Christiansen</cp:lastModifiedBy>
  <dcterms:created xsi:type="dcterms:W3CDTF">2012-11-06T18:11:56Z</dcterms:created>
  <dcterms:modified xsi:type="dcterms:W3CDTF">2019-08-09T06:48:58Z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0x0101006B1C48EC00036E44854C2B60720290C7</vt:lpwstr>
  </property>
</Properties>
</file>